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5120" windowHeight="8010" activeTab="1"/>
  </bookViews>
  <sheets>
    <sheet name="Transakce" sheetId="3" r:id="rId1"/>
    <sheet name="Přehledy PE" sheetId="5" r:id="rId2"/>
    <sheet name="Položky" sheetId="8" r:id="rId3"/>
    <sheet name="Seznam položek" sheetId="7" state="hidden" r:id="rId4"/>
  </sheets>
  <definedNames>
    <definedName name="Položky">'Seznam položek'!$A$2:$A$28</definedName>
  </definedNames>
  <calcPr calcId="124519"/>
</workbook>
</file>

<file path=xl/calcChain.xml><?xml version="1.0" encoding="utf-8"?>
<calcChain xmlns="http://schemas.openxmlformats.org/spreadsheetml/2006/main">
  <c r="I16" i="3"/>
  <c r="I18"/>
  <c r="I20"/>
  <c r="I22"/>
  <c r="I24"/>
  <c r="I26"/>
  <c r="I30"/>
  <c r="I32"/>
  <c r="I34"/>
  <c r="I36"/>
  <c r="I38"/>
  <c r="I40"/>
  <c r="I42"/>
  <c r="I44"/>
  <c r="I46"/>
  <c r="I48"/>
  <c r="I50"/>
  <c r="I52"/>
  <c r="I54"/>
  <c r="I56"/>
  <c r="I58"/>
  <c r="I60"/>
  <c r="I62"/>
  <c r="I64"/>
  <c r="I66"/>
  <c r="I68"/>
  <c r="I70"/>
  <c r="I72"/>
  <c r="I74"/>
  <c r="I76"/>
  <c r="I78"/>
  <c r="I80"/>
  <c r="I82"/>
  <c r="I84"/>
  <c r="I86"/>
  <c r="I88"/>
  <c r="I90"/>
  <c r="I92"/>
  <c r="I94"/>
  <c r="I96"/>
  <c r="I98"/>
  <c r="I100"/>
  <c r="I102"/>
  <c r="I104"/>
  <c r="I106"/>
  <c r="I108"/>
  <c r="I110"/>
  <c r="I112"/>
  <c r="I114"/>
  <c r="I116"/>
  <c r="I118"/>
  <c r="I120"/>
  <c r="I122"/>
  <c r="I124"/>
  <c r="I126"/>
  <c r="I128"/>
  <c r="I130"/>
  <c r="I132"/>
  <c r="I134"/>
  <c r="I136"/>
  <c r="I138"/>
  <c r="I140"/>
  <c r="I142"/>
  <c r="I144"/>
  <c r="I146"/>
  <c r="I148"/>
  <c r="I150"/>
  <c r="I152"/>
  <c r="I154"/>
  <c r="I156"/>
  <c r="I158"/>
  <c r="I160"/>
  <c r="I162"/>
  <c r="I164"/>
  <c r="I166"/>
  <c r="I168"/>
  <c r="I170"/>
  <c r="I172"/>
  <c r="I174"/>
  <c r="I176"/>
  <c r="I178"/>
  <c r="I180"/>
  <c r="I182"/>
  <c r="I184"/>
  <c r="I186"/>
  <c r="I188"/>
  <c r="I190"/>
  <c r="I192"/>
  <c r="I194"/>
  <c r="I196"/>
  <c r="I198"/>
  <c r="I200"/>
  <c r="I202"/>
  <c r="I204"/>
  <c r="I206"/>
  <c r="I208"/>
  <c r="I210"/>
  <c r="I212"/>
  <c r="I214"/>
  <c r="I216"/>
  <c r="F218"/>
  <c r="I218"/>
  <c r="Z208" i="8"/>
  <c r="X208"/>
  <c r="A19" i="7"/>
  <c r="B19"/>
  <c r="A20"/>
  <c r="B20"/>
  <c r="A18"/>
  <c r="B18"/>
  <c r="A207" i="8"/>
  <c r="A205"/>
  <c r="A203"/>
  <c r="A201"/>
  <c r="A199"/>
  <c r="A197"/>
  <c r="A195"/>
  <c r="A193"/>
  <c r="A191"/>
  <c r="A189"/>
  <c r="A187"/>
  <c r="A185"/>
  <c r="A183"/>
  <c r="A181"/>
  <c r="A179"/>
  <c r="A177"/>
  <c r="A175"/>
  <c r="A173"/>
  <c r="A171"/>
  <c r="A169"/>
  <c r="A167"/>
  <c r="A165"/>
  <c r="A163"/>
  <c r="A161"/>
  <c r="A159"/>
  <c r="A157"/>
  <c r="A155"/>
  <c r="A153"/>
  <c r="A151"/>
  <c r="A149"/>
  <c r="A147"/>
  <c r="A145"/>
  <c r="A143"/>
  <c r="A141"/>
  <c r="A139"/>
  <c r="A137"/>
  <c r="A135"/>
  <c r="A133"/>
  <c r="A131"/>
  <c r="A129"/>
  <c r="A127"/>
  <c r="A125"/>
  <c r="A123"/>
  <c r="A121"/>
  <c r="A119"/>
  <c r="A117"/>
  <c r="A115"/>
  <c r="A113"/>
  <c r="A111"/>
  <c r="A109"/>
  <c r="A107"/>
  <c r="A105"/>
  <c r="A103"/>
  <c r="A101"/>
  <c r="A99"/>
  <c r="A97"/>
  <c r="A95"/>
  <c r="A93"/>
  <c r="A91"/>
  <c r="A89"/>
  <c r="A87"/>
  <c r="A85"/>
  <c r="A83"/>
  <c r="A81"/>
  <c r="A79"/>
  <c r="A77"/>
  <c r="A75"/>
  <c r="A73"/>
  <c r="A71"/>
  <c r="A69"/>
  <c r="A67"/>
  <c r="A65"/>
  <c r="A63"/>
  <c r="A61"/>
  <c r="A59"/>
  <c r="A57"/>
  <c r="A55"/>
  <c r="A53"/>
  <c r="A51"/>
  <c r="A49"/>
  <c r="A47"/>
  <c r="A45"/>
  <c r="A43"/>
  <c r="A41"/>
  <c r="A39"/>
  <c r="A37"/>
  <c r="A35"/>
  <c r="A33"/>
  <c r="A31"/>
  <c r="A29"/>
  <c r="A27"/>
  <c r="A25"/>
  <c r="A23"/>
  <c r="A21"/>
  <c r="A19"/>
  <c r="A17"/>
  <c r="A15"/>
  <c r="A13"/>
  <c r="A11"/>
  <c r="A9"/>
  <c r="A7"/>
  <c r="A8"/>
  <c r="B8"/>
  <c r="C8"/>
  <c r="D8"/>
  <c r="E8"/>
  <c r="B9"/>
  <c r="C9"/>
  <c r="D9"/>
  <c r="E9"/>
  <c r="A10"/>
  <c r="B10"/>
  <c r="C10"/>
  <c r="D10"/>
  <c r="E10"/>
  <c r="B11"/>
  <c r="C11"/>
  <c r="D11"/>
  <c r="E11"/>
  <c r="A12"/>
  <c r="B12"/>
  <c r="C12"/>
  <c r="D12"/>
  <c r="E12"/>
  <c r="B13"/>
  <c r="C13"/>
  <c r="D13"/>
  <c r="E13"/>
  <c r="A14"/>
  <c r="B14"/>
  <c r="C14"/>
  <c r="D14"/>
  <c r="E14"/>
  <c r="B15"/>
  <c r="C15"/>
  <c r="D15"/>
  <c r="E15"/>
  <c r="A16"/>
  <c r="B16"/>
  <c r="C16"/>
  <c r="D16"/>
  <c r="E16"/>
  <c r="B17"/>
  <c r="C17"/>
  <c r="D17"/>
  <c r="E17"/>
  <c r="A18"/>
  <c r="B18"/>
  <c r="C18"/>
  <c r="D18"/>
  <c r="E18"/>
  <c r="B19"/>
  <c r="C19"/>
  <c r="D19"/>
  <c r="E19"/>
  <c r="A20"/>
  <c r="B20"/>
  <c r="C20"/>
  <c r="D20"/>
  <c r="E20"/>
  <c r="B21"/>
  <c r="C21"/>
  <c r="D21"/>
  <c r="E21"/>
  <c r="A22"/>
  <c r="B22"/>
  <c r="C22"/>
  <c r="D22"/>
  <c r="E22"/>
  <c r="B23"/>
  <c r="C23"/>
  <c r="D23"/>
  <c r="E23"/>
  <c r="A24"/>
  <c r="B24"/>
  <c r="C24"/>
  <c r="D24"/>
  <c r="E24"/>
  <c r="B25"/>
  <c r="C25"/>
  <c r="D25"/>
  <c r="E25"/>
  <c r="A26"/>
  <c r="B26"/>
  <c r="C26"/>
  <c r="D26"/>
  <c r="E26"/>
  <c r="B27"/>
  <c r="C27"/>
  <c r="D27"/>
  <c r="E27"/>
  <c r="A28"/>
  <c r="B28"/>
  <c r="C28"/>
  <c r="D28"/>
  <c r="E28"/>
  <c r="B29"/>
  <c r="C29"/>
  <c r="D29"/>
  <c r="E29"/>
  <c r="A30"/>
  <c r="B30"/>
  <c r="C30"/>
  <c r="D30"/>
  <c r="E30"/>
  <c r="B31"/>
  <c r="C31"/>
  <c r="D31"/>
  <c r="E31"/>
  <c r="A32"/>
  <c r="B32"/>
  <c r="C32"/>
  <c r="D32"/>
  <c r="E32"/>
  <c r="B33"/>
  <c r="C33"/>
  <c r="D33"/>
  <c r="E33"/>
  <c r="A34"/>
  <c r="B34"/>
  <c r="C34"/>
  <c r="D34"/>
  <c r="E34"/>
  <c r="B35"/>
  <c r="C35"/>
  <c r="D35"/>
  <c r="E35"/>
  <c r="A36"/>
  <c r="B36"/>
  <c r="C36"/>
  <c r="D36"/>
  <c r="E36"/>
  <c r="B37"/>
  <c r="C37"/>
  <c r="D37"/>
  <c r="E37"/>
  <c r="A38"/>
  <c r="B38"/>
  <c r="C38"/>
  <c r="D38"/>
  <c r="E38"/>
  <c r="B39"/>
  <c r="C39"/>
  <c r="D39"/>
  <c r="E39"/>
  <c r="A40"/>
  <c r="B40"/>
  <c r="C40"/>
  <c r="D40"/>
  <c r="E40"/>
  <c r="B41"/>
  <c r="C41"/>
  <c r="D41"/>
  <c r="E41"/>
  <c r="A42"/>
  <c r="B42"/>
  <c r="C42"/>
  <c r="D42"/>
  <c r="E42"/>
  <c r="B43"/>
  <c r="C43"/>
  <c r="D43"/>
  <c r="E43"/>
  <c r="A44"/>
  <c r="B44"/>
  <c r="C44"/>
  <c r="D44"/>
  <c r="E44"/>
  <c r="B45"/>
  <c r="C45"/>
  <c r="D45"/>
  <c r="E45"/>
  <c r="A46"/>
  <c r="B46"/>
  <c r="C46"/>
  <c r="D46"/>
  <c r="E46"/>
  <c r="B47"/>
  <c r="C47"/>
  <c r="D47"/>
  <c r="E47"/>
  <c r="A48"/>
  <c r="B48"/>
  <c r="C48"/>
  <c r="D48"/>
  <c r="E48"/>
  <c r="B49"/>
  <c r="C49"/>
  <c r="D49"/>
  <c r="E49"/>
  <c r="A50"/>
  <c r="B50"/>
  <c r="C50"/>
  <c r="D50"/>
  <c r="E50"/>
  <c r="B51"/>
  <c r="C51"/>
  <c r="D51"/>
  <c r="E51"/>
  <c r="A52"/>
  <c r="B52"/>
  <c r="C52"/>
  <c r="D52"/>
  <c r="E52"/>
  <c r="B53"/>
  <c r="C53"/>
  <c r="D53"/>
  <c r="E53"/>
  <c r="A54"/>
  <c r="B54"/>
  <c r="C54"/>
  <c r="D54"/>
  <c r="E54"/>
  <c r="B55"/>
  <c r="C55"/>
  <c r="D55"/>
  <c r="E55"/>
  <c r="A56"/>
  <c r="B56"/>
  <c r="C56"/>
  <c r="D56"/>
  <c r="E56"/>
  <c r="B57"/>
  <c r="C57"/>
  <c r="D57"/>
  <c r="E57"/>
  <c r="A58"/>
  <c r="B58"/>
  <c r="C58"/>
  <c r="D58"/>
  <c r="E58"/>
  <c r="B59"/>
  <c r="C59"/>
  <c r="D59"/>
  <c r="E59"/>
  <c r="A60"/>
  <c r="B60"/>
  <c r="C60"/>
  <c r="D60"/>
  <c r="E60"/>
  <c r="B61"/>
  <c r="C61"/>
  <c r="D61"/>
  <c r="E61"/>
  <c r="A62"/>
  <c r="B62"/>
  <c r="C62"/>
  <c r="D62"/>
  <c r="E62"/>
  <c r="B63"/>
  <c r="C63"/>
  <c r="D63"/>
  <c r="E63"/>
  <c r="A64"/>
  <c r="B64"/>
  <c r="C64"/>
  <c r="D64"/>
  <c r="E64"/>
  <c r="B65"/>
  <c r="C65"/>
  <c r="D65"/>
  <c r="E65"/>
  <c r="A66"/>
  <c r="B66"/>
  <c r="C66"/>
  <c r="D66"/>
  <c r="E66"/>
  <c r="B67"/>
  <c r="C67"/>
  <c r="D67"/>
  <c r="E67"/>
  <c r="A68"/>
  <c r="B68"/>
  <c r="C68"/>
  <c r="D68"/>
  <c r="E68"/>
  <c r="B69"/>
  <c r="C69"/>
  <c r="D69"/>
  <c r="E69"/>
  <c r="A70"/>
  <c r="B70"/>
  <c r="C70"/>
  <c r="D70"/>
  <c r="E70"/>
  <c r="B71"/>
  <c r="C71"/>
  <c r="D71"/>
  <c r="E71"/>
  <c r="A72"/>
  <c r="B72"/>
  <c r="C72"/>
  <c r="D72"/>
  <c r="E72"/>
  <c r="B73"/>
  <c r="C73"/>
  <c r="D73"/>
  <c r="E73"/>
  <c r="A74"/>
  <c r="B74"/>
  <c r="C74"/>
  <c r="D74"/>
  <c r="E74"/>
  <c r="B75"/>
  <c r="C75"/>
  <c r="D75"/>
  <c r="E75"/>
  <c r="A76"/>
  <c r="B76"/>
  <c r="C76"/>
  <c r="D76"/>
  <c r="E76"/>
  <c r="B77"/>
  <c r="C77"/>
  <c r="D77"/>
  <c r="E77"/>
  <c r="A78"/>
  <c r="B78"/>
  <c r="C78"/>
  <c r="D78"/>
  <c r="E78"/>
  <c r="B79"/>
  <c r="C79"/>
  <c r="D79"/>
  <c r="E79"/>
  <c r="A80"/>
  <c r="B80"/>
  <c r="C80"/>
  <c r="D80"/>
  <c r="E80"/>
  <c r="B81"/>
  <c r="C81"/>
  <c r="D81"/>
  <c r="E81"/>
  <c r="A82"/>
  <c r="B82"/>
  <c r="C82"/>
  <c r="D82"/>
  <c r="E82"/>
  <c r="B83"/>
  <c r="C83"/>
  <c r="D83"/>
  <c r="E83"/>
  <c r="A84"/>
  <c r="B84"/>
  <c r="C84"/>
  <c r="D84"/>
  <c r="E84"/>
  <c r="B85"/>
  <c r="C85"/>
  <c r="D85"/>
  <c r="E85"/>
  <c r="A86"/>
  <c r="B86"/>
  <c r="C86"/>
  <c r="D86"/>
  <c r="E86"/>
  <c r="B87"/>
  <c r="C87"/>
  <c r="D87"/>
  <c r="E87"/>
  <c r="A88"/>
  <c r="B88"/>
  <c r="C88"/>
  <c r="D88"/>
  <c r="E88"/>
  <c r="B89"/>
  <c r="C89"/>
  <c r="D89"/>
  <c r="E89"/>
  <c r="A90"/>
  <c r="B90"/>
  <c r="C90"/>
  <c r="D90"/>
  <c r="E90"/>
  <c r="B91"/>
  <c r="C91"/>
  <c r="D91"/>
  <c r="E91"/>
  <c r="A92"/>
  <c r="B92"/>
  <c r="C92"/>
  <c r="D92"/>
  <c r="E92"/>
  <c r="B93"/>
  <c r="C93"/>
  <c r="D93"/>
  <c r="E93"/>
  <c r="A94"/>
  <c r="B94"/>
  <c r="C94"/>
  <c r="D94"/>
  <c r="E94"/>
  <c r="B95"/>
  <c r="C95"/>
  <c r="D95"/>
  <c r="E95"/>
  <c r="A96"/>
  <c r="B96"/>
  <c r="C96"/>
  <c r="D96"/>
  <c r="E96"/>
  <c r="B97"/>
  <c r="C97"/>
  <c r="D97"/>
  <c r="E97"/>
  <c r="A98"/>
  <c r="B98"/>
  <c r="C98"/>
  <c r="D98"/>
  <c r="E98"/>
  <c r="B99"/>
  <c r="C99"/>
  <c r="D99"/>
  <c r="E99"/>
  <c r="A100"/>
  <c r="B100"/>
  <c r="C100"/>
  <c r="D100"/>
  <c r="E100"/>
  <c r="B101"/>
  <c r="C101"/>
  <c r="D101"/>
  <c r="E101"/>
  <c r="A102"/>
  <c r="B102"/>
  <c r="C102"/>
  <c r="D102"/>
  <c r="E102"/>
  <c r="B103"/>
  <c r="C103"/>
  <c r="D103"/>
  <c r="E103"/>
  <c r="A104"/>
  <c r="B104"/>
  <c r="C104"/>
  <c r="D104"/>
  <c r="E104"/>
  <c r="B105"/>
  <c r="C105"/>
  <c r="D105"/>
  <c r="E105"/>
  <c r="A106"/>
  <c r="B106"/>
  <c r="C106"/>
  <c r="D106"/>
  <c r="E106"/>
  <c r="B107"/>
  <c r="C107"/>
  <c r="D107"/>
  <c r="E107"/>
  <c r="A108"/>
  <c r="B108"/>
  <c r="C108"/>
  <c r="D108"/>
  <c r="E108"/>
  <c r="B109"/>
  <c r="C109"/>
  <c r="D109"/>
  <c r="E109"/>
  <c r="A110"/>
  <c r="B110"/>
  <c r="C110"/>
  <c r="D110"/>
  <c r="E110"/>
  <c r="B111"/>
  <c r="C111"/>
  <c r="D111"/>
  <c r="E111"/>
  <c r="A112"/>
  <c r="B112"/>
  <c r="C112"/>
  <c r="D112"/>
  <c r="E112"/>
  <c r="B113"/>
  <c r="C113"/>
  <c r="D113"/>
  <c r="E113"/>
  <c r="A114"/>
  <c r="B114"/>
  <c r="C114"/>
  <c r="D114"/>
  <c r="E114"/>
  <c r="B115"/>
  <c r="C115"/>
  <c r="D115"/>
  <c r="E115"/>
  <c r="A116"/>
  <c r="B116"/>
  <c r="C116"/>
  <c r="D116"/>
  <c r="E116"/>
  <c r="B117"/>
  <c r="C117"/>
  <c r="D117"/>
  <c r="E117"/>
  <c r="A118"/>
  <c r="B118"/>
  <c r="C118"/>
  <c r="D118"/>
  <c r="E118"/>
  <c r="B119"/>
  <c r="C119"/>
  <c r="D119"/>
  <c r="E119"/>
  <c r="A120"/>
  <c r="B120"/>
  <c r="C120"/>
  <c r="D120"/>
  <c r="E120"/>
  <c r="B121"/>
  <c r="C121"/>
  <c r="D121"/>
  <c r="E121"/>
  <c r="A122"/>
  <c r="B122"/>
  <c r="C122"/>
  <c r="D122"/>
  <c r="E122"/>
  <c r="B123"/>
  <c r="C123"/>
  <c r="D123"/>
  <c r="E123"/>
  <c r="A124"/>
  <c r="B124"/>
  <c r="C124"/>
  <c r="D124"/>
  <c r="E124"/>
  <c r="B125"/>
  <c r="C125"/>
  <c r="D125"/>
  <c r="E125"/>
  <c r="A126"/>
  <c r="B126"/>
  <c r="C126"/>
  <c r="D126"/>
  <c r="E126"/>
  <c r="B127"/>
  <c r="C127"/>
  <c r="D127"/>
  <c r="E127"/>
  <c r="A128"/>
  <c r="B128"/>
  <c r="C128"/>
  <c r="D128"/>
  <c r="E128"/>
  <c r="B129"/>
  <c r="C129"/>
  <c r="D129"/>
  <c r="E129"/>
  <c r="A130"/>
  <c r="B130"/>
  <c r="C130"/>
  <c r="D130"/>
  <c r="E130"/>
  <c r="B131"/>
  <c r="C131"/>
  <c r="D131"/>
  <c r="E131"/>
  <c r="A132"/>
  <c r="B132"/>
  <c r="C132"/>
  <c r="D132"/>
  <c r="E132"/>
  <c r="B133"/>
  <c r="C133"/>
  <c r="D133"/>
  <c r="E133"/>
  <c r="A134"/>
  <c r="B134"/>
  <c r="C134"/>
  <c r="D134"/>
  <c r="E134"/>
  <c r="B135"/>
  <c r="C135"/>
  <c r="D135"/>
  <c r="E135"/>
  <c r="A136"/>
  <c r="B136"/>
  <c r="C136"/>
  <c r="D136"/>
  <c r="E136"/>
  <c r="B137"/>
  <c r="C137"/>
  <c r="D137"/>
  <c r="E137"/>
  <c r="A138"/>
  <c r="B138"/>
  <c r="C138"/>
  <c r="D138"/>
  <c r="E138"/>
  <c r="B139"/>
  <c r="C139"/>
  <c r="D139"/>
  <c r="E139"/>
  <c r="A140"/>
  <c r="B140"/>
  <c r="C140"/>
  <c r="D140"/>
  <c r="E140"/>
  <c r="B141"/>
  <c r="C141"/>
  <c r="D141"/>
  <c r="E141"/>
  <c r="A142"/>
  <c r="B142"/>
  <c r="C142"/>
  <c r="D142"/>
  <c r="E142"/>
  <c r="B143"/>
  <c r="C143"/>
  <c r="D143"/>
  <c r="E143"/>
  <c r="A144"/>
  <c r="B144"/>
  <c r="C144"/>
  <c r="D144"/>
  <c r="E144"/>
  <c r="B145"/>
  <c r="C145"/>
  <c r="D145"/>
  <c r="E145"/>
  <c r="A146"/>
  <c r="B146"/>
  <c r="C146"/>
  <c r="D146"/>
  <c r="E146"/>
  <c r="B147"/>
  <c r="C147"/>
  <c r="D147"/>
  <c r="E147"/>
  <c r="A148"/>
  <c r="B148"/>
  <c r="C148"/>
  <c r="D148"/>
  <c r="E148"/>
  <c r="B149"/>
  <c r="C149"/>
  <c r="D149"/>
  <c r="E149"/>
  <c r="A150"/>
  <c r="B150"/>
  <c r="C150"/>
  <c r="D150"/>
  <c r="E150"/>
  <c r="B151"/>
  <c r="C151"/>
  <c r="D151"/>
  <c r="E151"/>
  <c r="A152"/>
  <c r="B152"/>
  <c r="C152"/>
  <c r="D152"/>
  <c r="E152"/>
  <c r="B153"/>
  <c r="C153"/>
  <c r="D153"/>
  <c r="E153"/>
  <c r="A154"/>
  <c r="B154"/>
  <c r="C154"/>
  <c r="D154"/>
  <c r="E154"/>
  <c r="B155"/>
  <c r="C155"/>
  <c r="D155"/>
  <c r="E155"/>
  <c r="A156"/>
  <c r="B156"/>
  <c r="C156"/>
  <c r="D156"/>
  <c r="E156"/>
  <c r="B157"/>
  <c r="C157"/>
  <c r="D157"/>
  <c r="E157"/>
  <c r="A158"/>
  <c r="B158"/>
  <c r="C158"/>
  <c r="D158"/>
  <c r="E158"/>
  <c r="B159"/>
  <c r="C159"/>
  <c r="D159"/>
  <c r="E159"/>
  <c r="A160"/>
  <c r="B160"/>
  <c r="C160"/>
  <c r="D160"/>
  <c r="E160"/>
  <c r="B161"/>
  <c r="C161"/>
  <c r="D161"/>
  <c r="E161"/>
  <c r="A162"/>
  <c r="B162"/>
  <c r="C162"/>
  <c r="D162"/>
  <c r="E162"/>
  <c r="B163"/>
  <c r="C163"/>
  <c r="D163"/>
  <c r="E163"/>
  <c r="A164"/>
  <c r="B164"/>
  <c r="C164"/>
  <c r="D164"/>
  <c r="E164"/>
  <c r="B165"/>
  <c r="C165"/>
  <c r="D165"/>
  <c r="E165"/>
  <c r="A166"/>
  <c r="B166"/>
  <c r="C166"/>
  <c r="D166"/>
  <c r="E166"/>
  <c r="B167"/>
  <c r="C167"/>
  <c r="D167"/>
  <c r="E167"/>
  <c r="A168"/>
  <c r="B168"/>
  <c r="C168"/>
  <c r="D168"/>
  <c r="E168"/>
  <c r="B169"/>
  <c r="C169"/>
  <c r="D169"/>
  <c r="E169"/>
  <c r="A170"/>
  <c r="B170"/>
  <c r="C170"/>
  <c r="D170"/>
  <c r="E170"/>
  <c r="B171"/>
  <c r="C171"/>
  <c r="D171"/>
  <c r="E171"/>
  <c r="A172"/>
  <c r="B172"/>
  <c r="C172"/>
  <c r="D172"/>
  <c r="E172"/>
  <c r="B173"/>
  <c r="C173"/>
  <c r="D173"/>
  <c r="E173"/>
  <c r="A174"/>
  <c r="B174"/>
  <c r="C174"/>
  <c r="D174"/>
  <c r="E174"/>
  <c r="B175"/>
  <c r="C175"/>
  <c r="D175"/>
  <c r="E175"/>
  <c r="A176"/>
  <c r="B176"/>
  <c r="C176"/>
  <c r="D176"/>
  <c r="E176"/>
  <c r="B177"/>
  <c r="C177"/>
  <c r="D177"/>
  <c r="E177"/>
  <c r="A178"/>
  <c r="B178"/>
  <c r="C178"/>
  <c r="D178"/>
  <c r="E178"/>
  <c r="B179"/>
  <c r="C179"/>
  <c r="D179"/>
  <c r="E179"/>
  <c r="A180"/>
  <c r="B180"/>
  <c r="C180"/>
  <c r="D180"/>
  <c r="E180"/>
  <c r="B181"/>
  <c r="C181"/>
  <c r="D181"/>
  <c r="E181"/>
  <c r="A182"/>
  <c r="B182"/>
  <c r="C182"/>
  <c r="D182"/>
  <c r="E182"/>
  <c r="B183"/>
  <c r="C183"/>
  <c r="D183"/>
  <c r="E183"/>
  <c r="A184"/>
  <c r="B184"/>
  <c r="C184"/>
  <c r="D184"/>
  <c r="E184"/>
  <c r="B185"/>
  <c r="C185"/>
  <c r="D185"/>
  <c r="E185"/>
  <c r="A186"/>
  <c r="B186"/>
  <c r="C186"/>
  <c r="D186"/>
  <c r="E186"/>
  <c r="B187"/>
  <c r="C187"/>
  <c r="D187"/>
  <c r="E187"/>
  <c r="A188"/>
  <c r="B188"/>
  <c r="C188"/>
  <c r="D188"/>
  <c r="E188"/>
  <c r="B189"/>
  <c r="C189"/>
  <c r="D189"/>
  <c r="E189"/>
  <c r="A190"/>
  <c r="B190"/>
  <c r="C190"/>
  <c r="D190"/>
  <c r="E190"/>
  <c r="B191"/>
  <c r="C191"/>
  <c r="D191"/>
  <c r="E191"/>
  <c r="A192"/>
  <c r="B192"/>
  <c r="C192"/>
  <c r="D192"/>
  <c r="E192"/>
  <c r="B193"/>
  <c r="C193"/>
  <c r="D193"/>
  <c r="E193"/>
  <c r="A194"/>
  <c r="B194"/>
  <c r="C194"/>
  <c r="D194"/>
  <c r="E194"/>
  <c r="B195"/>
  <c r="C195"/>
  <c r="D195"/>
  <c r="E195"/>
  <c r="A196"/>
  <c r="B196"/>
  <c r="C196"/>
  <c r="D196"/>
  <c r="E196"/>
  <c r="B197"/>
  <c r="C197"/>
  <c r="D197"/>
  <c r="E197"/>
  <c r="A198"/>
  <c r="B198"/>
  <c r="C198"/>
  <c r="D198"/>
  <c r="E198"/>
  <c r="B199"/>
  <c r="C199"/>
  <c r="D199"/>
  <c r="E199"/>
  <c r="A200"/>
  <c r="B200"/>
  <c r="C200"/>
  <c r="D200"/>
  <c r="E200"/>
  <c r="B201"/>
  <c r="C201"/>
  <c r="D201"/>
  <c r="E201"/>
  <c r="A202"/>
  <c r="B202"/>
  <c r="C202"/>
  <c r="D202"/>
  <c r="E202"/>
  <c r="B203"/>
  <c r="C203"/>
  <c r="D203"/>
  <c r="E203"/>
  <c r="A204"/>
  <c r="B204"/>
  <c r="C204"/>
  <c r="D204"/>
  <c r="E204"/>
  <c r="B205"/>
  <c r="C205"/>
  <c r="D205"/>
  <c r="E205"/>
  <c r="A206"/>
  <c r="B206"/>
  <c r="C206"/>
  <c r="D206"/>
  <c r="E206"/>
  <c r="B207"/>
  <c r="C207"/>
  <c r="D207"/>
  <c r="E207"/>
  <c r="A208"/>
  <c r="B208"/>
  <c r="C208"/>
  <c r="D208"/>
  <c r="E208"/>
  <c r="A5"/>
  <c r="B5"/>
  <c r="C5"/>
  <c r="D5"/>
  <c r="E5"/>
  <c r="A6"/>
  <c r="B6"/>
  <c r="C6"/>
  <c r="D6"/>
  <c r="E6"/>
  <c r="B7"/>
  <c r="C7"/>
  <c r="D7"/>
  <c r="E7"/>
  <c r="E4"/>
  <c r="D4"/>
  <c r="B4"/>
  <c r="C4"/>
  <c r="F184"/>
  <c r="G184"/>
  <c r="F186"/>
  <c r="G186"/>
  <c r="F188"/>
  <c r="G188"/>
  <c r="F190"/>
  <c r="G190"/>
  <c r="F192"/>
  <c r="G192"/>
  <c r="F194"/>
  <c r="G194"/>
  <c r="F196"/>
  <c r="G196"/>
  <c r="F198"/>
  <c r="G198"/>
  <c r="F200"/>
  <c r="G200"/>
  <c r="F202"/>
  <c r="G202"/>
  <c r="F204"/>
  <c r="G204"/>
  <c r="F206"/>
  <c r="G206"/>
  <c r="F208"/>
  <c r="G208"/>
  <c r="J208"/>
  <c r="K208"/>
  <c r="L208"/>
  <c r="M208"/>
  <c r="N208"/>
  <c r="O208"/>
  <c r="P208"/>
  <c r="Q208"/>
  <c r="R208"/>
  <c r="S208"/>
  <c r="T208"/>
  <c r="U208"/>
  <c r="V208"/>
  <c r="W208"/>
  <c r="Y208"/>
  <c r="AA208"/>
  <c r="AB208"/>
  <c r="AC208"/>
  <c r="AD208"/>
  <c r="AE208"/>
  <c r="AF208"/>
  <c r="AG208"/>
  <c r="AH208"/>
  <c r="F108"/>
  <c r="G108"/>
  <c r="F110"/>
  <c r="G110"/>
  <c r="F112"/>
  <c r="G112"/>
  <c r="F114"/>
  <c r="G114"/>
  <c r="F116"/>
  <c r="G116"/>
  <c r="F118"/>
  <c r="G118"/>
  <c r="F120"/>
  <c r="G120"/>
  <c r="F122"/>
  <c r="G122"/>
  <c r="F124"/>
  <c r="G124"/>
  <c r="F128"/>
  <c r="G128"/>
  <c r="F130"/>
  <c r="G130"/>
  <c r="F132"/>
  <c r="G132"/>
  <c r="F134"/>
  <c r="G134"/>
  <c r="F136"/>
  <c r="G136"/>
  <c r="F138"/>
  <c r="G138"/>
  <c r="F140"/>
  <c r="G140"/>
  <c r="F142"/>
  <c r="G142"/>
  <c r="F144"/>
  <c r="G144"/>
  <c r="F146"/>
  <c r="G146"/>
  <c r="F148"/>
  <c r="G148"/>
  <c r="F150"/>
  <c r="G150"/>
  <c r="F152"/>
  <c r="G152"/>
  <c r="F154"/>
  <c r="G154"/>
  <c r="F156"/>
  <c r="G156"/>
  <c r="F158"/>
  <c r="G158"/>
  <c r="F160"/>
  <c r="G160"/>
  <c r="F162"/>
  <c r="G162"/>
  <c r="F164"/>
  <c r="G164"/>
  <c r="F166"/>
  <c r="G166"/>
  <c r="F168"/>
  <c r="G168"/>
  <c r="F170"/>
  <c r="G170"/>
  <c r="F172"/>
  <c r="G172"/>
  <c r="F174"/>
  <c r="G174"/>
  <c r="F176"/>
  <c r="G176"/>
  <c r="F178"/>
  <c r="G178"/>
  <c r="F180"/>
  <c r="G180"/>
  <c r="F182"/>
  <c r="G182"/>
  <c r="F6"/>
  <c r="G6"/>
  <c r="F8"/>
  <c r="G8"/>
  <c r="F10"/>
  <c r="G10"/>
  <c r="F12"/>
  <c r="G12"/>
  <c r="F14"/>
  <c r="G14"/>
  <c r="F16"/>
  <c r="G16"/>
  <c r="F18"/>
  <c r="G18"/>
  <c r="F20"/>
  <c r="G20"/>
  <c r="F22"/>
  <c r="G22"/>
  <c r="F24"/>
  <c r="G24"/>
  <c r="F26"/>
  <c r="G26"/>
  <c r="F28"/>
  <c r="G28"/>
  <c r="F30"/>
  <c r="G30"/>
  <c r="F32"/>
  <c r="G32"/>
  <c r="F34"/>
  <c r="G34"/>
  <c r="F36"/>
  <c r="G36"/>
  <c r="F38"/>
  <c r="G38"/>
  <c r="F40"/>
  <c r="G40"/>
  <c r="F42"/>
  <c r="G42"/>
  <c r="F44"/>
  <c r="G44"/>
  <c r="F46"/>
  <c r="G46"/>
  <c r="F48"/>
  <c r="G48"/>
  <c r="F50"/>
  <c r="G50"/>
  <c r="F52"/>
  <c r="G52"/>
  <c r="F54"/>
  <c r="G54"/>
  <c r="F56"/>
  <c r="G56"/>
  <c r="F58"/>
  <c r="G58"/>
  <c r="F60"/>
  <c r="G60"/>
  <c r="F62"/>
  <c r="G62"/>
  <c r="F64"/>
  <c r="G64"/>
  <c r="F66"/>
  <c r="G66"/>
  <c r="F68"/>
  <c r="G68"/>
  <c r="F70"/>
  <c r="G70"/>
  <c r="F72"/>
  <c r="G72"/>
  <c r="F74"/>
  <c r="G74"/>
  <c r="F76"/>
  <c r="G76"/>
  <c r="F78"/>
  <c r="G78"/>
  <c r="F80"/>
  <c r="G80"/>
  <c r="F82"/>
  <c r="G82"/>
  <c r="F84"/>
  <c r="G84"/>
  <c r="F86"/>
  <c r="G86"/>
  <c r="F88"/>
  <c r="G88"/>
  <c r="F90"/>
  <c r="G90"/>
  <c r="F92"/>
  <c r="G92"/>
  <c r="F94"/>
  <c r="G94"/>
  <c r="F96"/>
  <c r="G96"/>
  <c r="F98"/>
  <c r="G98"/>
  <c r="F100"/>
  <c r="G100"/>
  <c r="F102"/>
  <c r="G102"/>
  <c r="F104"/>
  <c r="G104"/>
  <c r="F106"/>
  <c r="G106"/>
  <c r="F4"/>
  <c r="G4"/>
  <c r="A12" i="7"/>
  <c r="A4" i="8"/>
  <c r="R106" i="3"/>
  <c r="T106" s="1"/>
  <c r="Q106"/>
  <c r="S106" s="1"/>
  <c r="L106"/>
  <c r="K106"/>
  <c r="J106"/>
  <c r="M106"/>
  <c r="R100"/>
  <c r="T100" s="1"/>
  <c r="Q100"/>
  <c r="S100" s="1"/>
  <c r="L100"/>
  <c r="K100"/>
  <c r="N100"/>
  <c r="R118"/>
  <c r="T118" s="1"/>
  <c r="Q118"/>
  <c r="S118" s="1"/>
  <c r="L118"/>
  <c r="K118"/>
  <c r="J106" i="8" s="1"/>
  <c r="M118" i="3"/>
  <c r="B24" i="7"/>
  <c r="B25"/>
  <c r="B26"/>
  <c r="B27"/>
  <c r="B28"/>
  <c r="B23"/>
  <c r="B22"/>
  <c r="B21"/>
  <c r="B17"/>
  <c r="B14"/>
  <c r="B15"/>
  <c r="B16"/>
  <c r="B13"/>
  <c r="B9"/>
  <c r="B10"/>
  <c r="B11"/>
  <c r="B8"/>
  <c r="B3"/>
  <c r="B4"/>
  <c r="B5"/>
  <c r="B6"/>
  <c r="B7"/>
  <c r="B2"/>
  <c r="A24"/>
  <c r="A25"/>
  <c r="A26"/>
  <c r="A27"/>
  <c r="A28"/>
  <c r="A23"/>
  <c r="A22"/>
  <c r="A21"/>
  <c r="A17"/>
  <c r="A14"/>
  <c r="A15"/>
  <c r="A16"/>
  <c r="A13"/>
  <c r="A9"/>
  <c r="A10"/>
  <c r="A11"/>
  <c r="A8"/>
  <c r="A3"/>
  <c r="A4"/>
  <c r="A5"/>
  <c r="A6"/>
  <c r="A7"/>
  <c r="A2"/>
  <c r="K20" i="3"/>
  <c r="L20"/>
  <c r="K22"/>
  <c r="L22"/>
  <c r="K24"/>
  <c r="L24"/>
  <c r="K26"/>
  <c r="L26"/>
  <c r="K28"/>
  <c r="L28"/>
  <c r="R18"/>
  <c r="T18" s="1"/>
  <c r="R20"/>
  <c r="T20" s="1"/>
  <c r="R22"/>
  <c r="T22" s="1"/>
  <c r="R24"/>
  <c r="T24" s="1"/>
  <c r="R26"/>
  <c r="T26" s="1"/>
  <c r="R28"/>
  <c r="T28" s="1"/>
  <c r="R30"/>
  <c r="T30" s="1"/>
  <c r="R32"/>
  <c r="T32" s="1"/>
  <c r="R34"/>
  <c r="T34" s="1"/>
  <c r="R36"/>
  <c r="T36" s="1"/>
  <c r="R38"/>
  <c r="T38" s="1"/>
  <c r="R40"/>
  <c r="T40" s="1"/>
  <c r="R42"/>
  <c r="T42" s="1"/>
  <c r="R44"/>
  <c r="T44" s="1"/>
  <c r="R46"/>
  <c r="T46" s="1"/>
  <c r="R48"/>
  <c r="T48" s="1"/>
  <c r="R50"/>
  <c r="T50" s="1"/>
  <c r="R52"/>
  <c r="T52" s="1"/>
  <c r="R54"/>
  <c r="T54" s="1"/>
  <c r="R56"/>
  <c r="T56" s="1"/>
  <c r="R58"/>
  <c r="T58" s="1"/>
  <c r="R60"/>
  <c r="T60" s="1"/>
  <c r="R62"/>
  <c r="T62" s="1"/>
  <c r="R64"/>
  <c r="T64" s="1"/>
  <c r="R66"/>
  <c r="T66" s="1"/>
  <c r="R68"/>
  <c r="T68" s="1"/>
  <c r="R70"/>
  <c r="T70" s="1"/>
  <c r="R72"/>
  <c r="T72" s="1"/>
  <c r="R74"/>
  <c r="T74" s="1"/>
  <c r="R76"/>
  <c r="T76" s="1"/>
  <c r="R78"/>
  <c r="T78" s="1"/>
  <c r="R80"/>
  <c r="T80" s="1"/>
  <c r="R82"/>
  <c r="T82" s="1"/>
  <c r="R84"/>
  <c r="T84" s="1"/>
  <c r="R86"/>
  <c r="T86" s="1"/>
  <c r="R88"/>
  <c r="T88" s="1"/>
  <c r="R90"/>
  <c r="T90" s="1"/>
  <c r="R92"/>
  <c r="T92" s="1"/>
  <c r="R94"/>
  <c r="T94" s="1"/>
  <c r="R96"/>
  <c r="T96" s="1"/>
  <c r="R98"/>
  <c r="T98" s="1"/>
  <c r="R102"/>
  <c r="T102" s="1"/>
  <c r="R104"/>
  <c r="T104" s="1"/>
  <c r="R108"/>
  <c r="T108" s="1"/>
  <c r="R110"/>
  <c r="T110" s="1"/>
  <c r="R112"/>
  <c r="T112" s="1"/>
  <c r="R114"/>
  <c r="T114" s="1"/>
  <c r="R116"/>
  <c r="T116" s="1"/>
  <c r="R120"/>
  <c r="T120" s="1"/>
  <c r="R122"/>
  <c r="T122" s="1"/>
  <c r="R124"/>
  <c r="T124" s="1"/>
  <c r="R126"/>
  <c r="T126" s="1"/>
  <c r="R128"/>
  <c r="T128" s="1"/>
  <c r="R130"/>
  <c r="T130" s="1"/>
  <c r="R132"/>
  <c r="T132" s="1"/>
  <c r="R134"/>
  <c r="T134" s="1"/>
  <c r="R136"/>
  <c r="T136" s="1"/>
  <c r="R138"/>
  <c r="T138" s="1"/>
  <c r="R140"/>
  <c r="T140" s="1"/>
  <c r="R142"/>
  <c r="T142" s="1"/>
  <c r="R144"/>
  <c r="T144" s="1"/>
  <c r="R146"/>
  <c r="T146" s="1"/>
  <c r="R148"/>
  <c r="T148" s="1"/>
  <c r="R150"/>
  <c r="T150" s="1"/>
  <c r="R152"/>
  <c r="T152" s="1"/>
  <c r="R154"/>
  <c r="T154" s="1"/>
  <c r="R156"/>
  <c r="T156" s="1"/>
  <c r="R158"/>
  <c r="T158" s="1"/>
  <c r="R160"/>
  <c r="T160" s="1"/>
  <c r="R162"/>
  <c r="T162" s="1"/>
  <c r="R164"/>
  <c r="T164" s="1"/>
  <c r="R166"/>
  <c r="T166" s="1"/>
  <c r="R168"/>
  <c r="T168" s="1"/>
  <c r="R170"/>
  <c r="T170" s="1"/>
  <c r="R172"/>
  <c r="T172" s="1"/>
  <c r="R174"/>
  <c r="T174" s="1"/>
  <c r="R176"/>
  <c r="T176" s="1"/>
  <c r="R178"/>
  <c r="T178" s="1"/>
  <c r="R180"/>
  <c r="T180" s="1"/>
  <c r="R182"/>
  <c r="T182" s="1"/>
  <c r="R184"/>
  <c r="T184" s="1"/>
  <c r="R186"/>
  <c r="T186" s="1"/>
  <c r="R188"/>
  <c r="T188" s="1"/>
  <c r="R190"/>
  <c r="T190" s="1"/>
  <c r="R192"/>
  <c r="T192" s="1"/>
  <c r="R194"/>
  <c r="T194" s="1"/>
  <c r="R196"/>
  <c r="T196" s="1"/>
  <c r="R198"/>
  <c r="T198" s="1"/>
  <c r="R200"/>
  <c r="T200" s="1"/>
  <c r="R202"/>
  <c r="T202" s="1"/>
  <c r="R204"/>
  <c r="T204" s="1"/>
  <c r="R206"/>
  <c r="T206" s="1"/>
  <c r="R208"/>
  <c r="T208" s="1"/>
  <c r="R210"/>
  <c r="T210" s="1"/>
  <c r="R212"/>
  <c r="T212" s="1"/>
  <c r="R214"/>
  <c r="T214" s="1"/>
  <c r="R216"/>
  <c r="T216" s="1"/>
  <c r="R218"/>
  <c r="T218" s="1"/>
  <c r="R220"/>
  <c r="T220" s="1"/>
  <c r="R16"/>
  <c r="T16" s="1"/>
  <c r="Q220"/>
  <c r="S220" s="1"/>
  <c r="Q218"/>
  <c r="S218" s="1"/>
  <c r="Q216"/>
  <c r="S216" s="1"/>
  <c r="Q214"/>
  <c r="S214" s="1"/>
  <c r="Q212"/>
  <c r="S212" s="1"/>
  <c r="Q210"/>
  <c r="S210" s="1"/>
  <c r="Q208"/>
  <c r="S208" s="1"/>
  <c r="Q206"/>
  <c r="S206" s="1"/>
  <c r="Q204"/>
  <c r="S204" s="1"/>
  <c r="Q202"/>
  <c r="S202" s="1"/>
  <c r="Q200"/>
  <c r="S200" s="1"/>
  <c r="Q198"/>
  <c r="S198" s="1"/>
  <c r="Q196"/>
  <c r="S196" s="1"/>
  <c r="Q194"/>
  <c r="S194" s="1"/>
  <c r="Q192"/>
  <c r="S192" s="1"/>
  <c r="Q190"/>
  <c r="S190" s="1"/>
  <c r="Q188"/>
  <c r="S188" s="1"/>
  <c r="Q186"/>
  <c r="S186" s="1"/>
  <c r="Q184"/>
  <c r="S184" s="1"/>
  <c r="Q182"/>
  <c r="S182" s="1"/>
  <c r="Q180"/>
  <c r="S180" s="1"/>
  <c r="Q178"/>
  <c r="S178" s="1"/>
  <c r="Q176"/>
  <c r="S176" s="1"/>
  <c r="Q174"/>
  <c r="S174" s="1"/>
  <c r="Q172"/>
  <c r="S172" s="1"/>
  <c r="Q170"/>
  <c r="S170" s="1"/>
  <c r="Q168"/>
  <c r="S168" s="1"/>
  <c r="Q166"/>
  <c r="S166" s="1"/>
  <c r="Q164"/>
  <c r="S164" s="1"/>
  <c r="Q162"/>
  <c r="S162" s="1"/>
  <c r="Q160"/>
  <c r="S160" s="1"/>
  <c r="Q158"/>
  <c r="S158" s="1"/>
  <c r="Q156"/>
  <c r="S156" s="1"/>
  <c r="Q154"/>
  <c r="S154" s="1"/>
  <c r="Q152"/>
  <c r="S152" s="1"/>
  <c r="Q150"/>
  <c r="S150" s="1"/>
  <c r="Q148"/>
  <c r="S148" s="1"/>
  <c r="Q146"/>
  <c r="S146" s="1"/>
  <c r="Q144"/>
  <c r="S144" s="1"/>
  <c r="Q142"/>
  <c r="S142" s="1"/>
  <c r="Q140"/>
  <c r="S140" s="1"/>
  <c r="Q138"/>
  <c r="S138" s="1"/>
  <c r="Q136"/>
  <c r="S136" s="1"/>
  <c r="Q134"/>
  <c r="S134" s="1"/>
  <c r="Q132"/>
  <c r="S132" s="1"/>
  <c r="Q130"/>
  <c r="S130" s="1"/>
  <c r="Q128"/>
  <c r="S128" s="1"/>
  <c r="Q126"/>
  <c r="S126" s="1"/>
  <c r="Q124"/>
  <c r="S124" s="1"/>
  <c r="Q122"/>
  <c r="S122" s="1"/>
  <c r="Q120"/>
  <c r="S120" s="1"/>
  <c r="Q116"/>
  <c r="S116" s="1"/>
  <c r="Q114"/>
  <c r="S114" s="1"/>
  <c r="Q112"/>
  <c r="S112" s="1"/>
  <c r="Q110"/>
  <c r="S110" s="1"/>
  <c r="Q108"/>
  <c r="S108" s="1"/>
  <c r="Q104"/>
  <c r="S104" s="1"/>
  <c r="Q102"/>
  <c r="S102" s="1"/>
  <c r="Q98"/>
  <c r="S98" s="1"/>
  <c r="Q96"/>
  <c r="S96" s="1"/>
  <c r="Q94"/>
  <c r="S94" s="1"/>
  <c r="Q92"/>
  <c r="S92" s="1"/>
  <c r="Q90"/>
  <c r="S90" s="1"/>
  <c r="Q88"/>
  <c r="S88" s="1"/>
  <c r="Q86"/>
  <c r="S86" s="1"/>
  <c r="Q84"/>
  <c r="S84" s="1"/>
  <c r="Q82"/>
  <c r="S82" s="1"/>
  <c r="Q80"/>
  <c r="S80" s="1"/>
  <c r="Q78"/>
  <c r="S78" s="1"/>
  <c r="Q76"/>
  <c r="S76" s="1"/>
  <c r="Q74"/>
  <c r="S74" s="1"/>
  <c r="Q72"/>
  <c r="S72" s="1"/>
  <c r="Q70"/>
  <c r="S70" s="1"/>
  <c r="Q68"/>
  <c r="S68" s="1"/>
  <c r="Q66"/>
  <c r="S66" s="1"/>
  <c r="Q64"/>
  <c r="S64" s="1"/>
  <c r="Q62"/>
  <c r="S62" s="1"/>
  <c r="Q60"/>
  <c r="S60" s="1"/>
  <c r="Q58"/>
  <c r="S58" s="1"/>
  <c r="Q56"/>
  <c r="S56" s="1"/>
  <c r="Q54"/>
  <c r="S54" s="1"/>
  <c r="Q52"/>
  <c r="S52" s="1"/>
  <c r="Q50"/>
  <c r="S50" s="1"/>
  <c r="Q48"/>
  <c r="S48" s="1"/>
  <c r="Q46"/>
  <c r="S46" s="1"/>
  <c r="Q44"/>
  <c r="S44" s="1"/>
  <c r="Q42"/>
  <c r="S42" s="1"/>
  <c r="Q40"/>
  <c r="S40" s="1"/>
  <c r="Q38"/>
  <c r="S38" s="1"/>
  <c r="Q36"/>
  <c r="S36" s="1"/>
  <c r="Q34"/>
  <c r="S34" s="1"/>
  <c r="Q32"/>
  <c r="S32" s="1"/>
  <c r="Q30"/>
  <c r="S30" s="1"/>
  <c r="Q28"/>
  <c r="S28" s="1"/>
  <c r="Q26"/>
  <c r="S26" s="1"/>
  <c r="Q24"/>
  <c r="S24" s="1"/>
  <c r="Q22"/>
  <c r="S22" s="1"/>
  <c r="Q20"/>
  <c r="S20" s="1"/>
  <c r="Q18"/>
  <c r="S18" s="1"/>
  <c r="Q16"/>
  <c r="S16" s="1"/>
  <c r="N42"/>
  <c r="N52"/>
  <c r="N60"/>
  <c r="N68"/>
  <c r="N84"/>
  <c r="N102"/>
  <c r="N112"/>
  <c r="M126"/>
  <c r="M130"/>
  <c r="N132"/>
  <c r="N136"/>
  <c r="F126" i="8"/>
  <c r="M142" i="3"/>
  <c r="M144"/>
  <c r="M152"/>
  <c r="M160"/>
  <c r="M168"/>
  <c r="M176"/>
  <c r="M184"/>
  <c r="M192"/>
  <c r="M196"/>
  <c r="M200"/>
  <c r="M204"/>
  <c r="M210"/>
  <c r="M218"/>
  <c r="F220"/>
  <c r="M22"/>
  <c r="L130"/>
  <c r="K130"/>
  <c r="L126"/>
  <c r="K126"/>
  <c r="L132"/>
  <c r="K132"/>
  <c r="L48"/>
  <c r="K48"/>
  <c r="N144"/>
  <c r="M146"/>
  <c r="N146"/>
  <c r="M148"/>
  <c r="N148"/>
  <c r="M150"/>
  <c r="N150"/>
  <c r="N152"/>
  <c r="M154"/>
  <c r="N154"/>
  <c r="M156"/>
  <c r="N156"/>
  <c r="M158"/>
  <c r="N158"/>
  <c r="N160"/>
  <c r="M162"/>
  <c r="N162"/>
  <c r="M164"/>
  <c r="N164"/>
  <c r="M166"/>
  <c r="N166"/>
  <c r="N168"/>
  <c r="M170"/>
  <c r="N170"/>
  <c r="M172"/>
  <c r="N172"/>
  <c r="M174"/>
  <c r="N174"/>
  <c r="N176"/>
  <c r="M178"/>
  <c r="N178"/>
  <c r="M180"/>
  <c r="N180"/>
  <c r="M182"/>
  <c r="N182"/>
  <c r="N184"/>
  <c r="M186"/>
  <c r="N186"/>
  <c r="M188"/>
  <c r="N188"/>
  <c r="M190"/>
  <c r="N190"/>
  <c r="N192"/>
  <c r="M194"/>
  <c r="N194"/>
  <c r="N196"/>
  <c r="M198"/>
  <c r="N198"/>
  <c r="M202"/>
  <c r="N202"/>
  <c r="N204"/>
  <c r="M206"/>
  <c r="N206"/>
  <c r="M208"/>
  <c r="N208"/>
  <c r="N210"/>
  <c r="M212"/>
  <c r="N212"/>
  <c r="M214"/>
  <c r="N214"/>
  <c r="M216"/>
  <c r="N216"/>
  <c r="N218"/>
  <c r="M220"/>
  <c r="N220"/>
  <c r="L220"/>
  <c r="K220"/>
  <c r="I220"/>
  <c r="J220" s="1"/>
  <c r="L218"/>
  <c r="K218"/>
  <c r="J218"/>
  <c r="L216"/>
  <c r="K216"/>
  <c r="L214"/>
  <c r="K214"/>
  <c r="J214"/>
  <c r="L212"/>
  <c r="K212"/>
  <c r="J212"/>
  <c r="L210"/>
  <c r="K210"/>
  <c r="J210"/>
  <c r="L208"/>
  <c r="K208"/>
  <c r="J208"/>
  <c r="L206"/>
  <c r="K206"/>
  <c r="J206"/>
  <c r="L204"/>
  <c r="K204"/>
  <c r="J204"/>
  <c r="L202"/>
  <c r="K202"/>
  <c r="J202"/>
  <c r="L200"/>
  <c r="K200"/>
  <c r="L198"/>
  <c r="K198"/>
  <c r="J198"/>
  <c r="L196"/>
  <c r="K196"/>
  <c r="J196"/>
  <c r="L194"/>
  <c r="K194"/>
  <c r="J194"/>
  <c r="L192"/>
  <c r="K192"/>
  <c r="L190"/>
  <c r="K190"/>
  <c r="J190"/>
  <c r="L188"/>
  <c r="K188"/>
  <c r="J188"/>
  <c r="L186"/>
  <c r="K186"/>
  <c r="J186"/>
  <c r="L184"/>
  <c r="K184"/>
  <c r="L182"/>
  <c r="K182"/>
  <c r="J182"/>
  <c r="L180"/>
  <c r="K180"/>
  <c r="J180"/>
  <c r="L178"/>
  <c r="K178"/>
  <c r="J178"/>
  <c r="L176"/>
  <c r="K176"/>
  <c r="L174"/>
  <c r="K174"/>
  <c r="J174"/>
  <c r="L172"/>
  <c r="K172"/>
  <c r="J172"/>
  <c r="L170"/>
  <c r="K170"/>
  <c r="J170"/>
  <c r="L168"/>
  <c r="K168"/>
  <c r="J168"/>
  <c r="L166"/>
  <c r="K166"/>
  <c r="J166"/>
  <c r="L164"/>
  <c r="K164"/>
  <c r="J164"/>
  <c r="L162"/>
  <c r="K162"/>
  <c r="J162"/>
  <c r="L160"/>
  <c r="K160"/>
  <c r="J160"/>
  <c r="L158"/>
  <c r="K158"/>
  <c r="J158"/>
  <c r="L156"/>
  <c r="K156"/>
  <c r="J156"/>
  <c r="L154"/>
  <c r="K154"/>
  <c r="J154"/>
  <c r="L152"/>
  <c r="K152"/>
  <c r="J152"/>
  <c r="L150"/>
  <c r="K150"/>
  <c r="J150"/>
  <c r="L148"/>
  <c r="K148"/>
  <c r="J148"/>
  <c r="L146"/>
  <c r="K146"/>
  <c r="J146"/>
  <c r="L144"/>
  <c r="K144"/>
  <c r="J144"/>
  <c r="L142"/>
  <c r="K142"/>
  <c r="J142"/>
  <c r="L140"/>
  <c r="K140"/>
  <c r="L138"/>
  <c r="K138"/>
  <c r="G126" i="8"/>
  <c r="L136" i="3"/>
  <c r="L124" i="8" s="1"/>
  <c r="K136" i="3"/>
  <c r="L134"/>
  <c r="K134"/>
  <c r="L128"/>
  <c r="K128"/>
  <c r="L124"/>
  <c r="K124"/>
  <c r="L122"/>
  <c r="K122"/>
  <c r="N122"/>
  <c r="L120"/>
  <c r="K120"/>
  <c r="L116"/>
  <c r="K116"/>
  <c r="K104" i="8" s="1"/>
  <c r="L114" i="3"/>
  <c r="K114"/>
  <c r="L112"/>
  <c r="K112"/>
  <c r="M100" i="8" s="1"/>
  <c r="L110" i="3"/>
  <c r="K110"/>
  <c r="L108"/>
  <c r="K108"/>
  <c r="K96" i="8" s="1"/>
  <c r="L104" i="3"/>
  <c r="K104"/>
  <c r="L102"/>
  <c r="K102"/>
  <c r="J90" i="8" s="1"/>
  <c r="L98" i="3"/>
  <c r="K98"/>
  <c r="L96"/>
  <c r="K96"/>
  <c r="M84" i="8" s="1"/>
  <c r="L94" i="3"/>
  <c r="K94"/>
  <c r="L92"/>
  <c r="K92"/>
  <c r="K80" i="8" s="1"/>
  <c r="L90" i="3"/>
  <c r="K90"/>
  <c r="L88"/>
  <c r="K88"/>
  <c r="L76" i="8" s="1"/>
  <c r="L86" i="3"/>
  <c r="K86"/>
  <c r="L84"/>
  <c r="K84"/>
  <c r="L82"/>
  <c r="K82"/>
  <c r="L80"/>
  <c r="K80"/>
  <c r="L78"/>
  <c r="K78"/>
  <c r="L76"/>
  <c r="K76"/>
  <c r="L74"/>
  <c r="K74"/>
  <c r="K18"/>
  <c r="L18"/>
  <c r="K30"/>
  <c r="L30"/>
  <c r="K32"/>
  <c r="L32"/>
  <c r="K34"/>
  <c r="L34"/>
  <c r="K36"/>
  <c r="L36"/>
  <c r="K38"/>
  <c r="L38"/>
  <c r="K40"/>
  <c r="L40"/>
  <c r="K42"/>
  <c r="L42"/>
  <c r="K44"/>
  <c r="L44"/>
  <c r="K46"/>
  <c r="L46"/>
  <c r="K50"/>
  <c r="L50"/>
  <c r="K52"/>
  <c r="L52"/>
  <c r="K54"/>
  <c r="L54"/>
  <c r="K56"/>
  <c r="L56"/>
  <c r="K58"/>
  <c r="L58"/>
  <c r="K60"/>
  <c r="L60"/>
  <c r="K62"/>
  <c r="L62"/>
  <c r="K64"/>
  <c r="L64"/>
  <c r="K66"/>
  <c r="L66"/>
  <c r="K68"/>
  <c r="L68"/>
  <c r="K70"/>
  <c r="L70"/>
  <c r="K72"/>
  <c r="L72"/>
  <c r="M30"/>
  <c r="H4" i="5"/>
  <c r="G4"/>
  <c r="E4"/>
  <c r="L78" i="8" l="1"/>
  <c r="J74"/>
  <c r="M94"/>
  <c r="Z72"/>
  <c r="X72"/>
  <c r="L72"/>
  <c r="P72"/>
  <c r="T72"/>
  <c r="K72"/>
  <c r="O72"/>
  <c r="M72"/>
  <c r="Q72"/>
  <c r="U72"/>
  <c r="AA72"/>
  <c r="AE72"/>
  <c r="Z62"/>
  <c r="X62"/>
  <c r="M62"/>
  <c r="Q62"/>
  <c r="U62"/>
  <c r="AA62"/>
  <c r="AE62"/>
  <c r="L62"/>
  <c r="P62"/>
  <c r="T62"/>
  <c r="Y62"/>
  <c r="AD62"/>
  <c r="AH62"/>
  <c r="K62"/>
  <c r="O62"/>
  <c r="S62"/>
  <c r="W62"/>
  <c r="AC62"/>
  <c r="AG62"/>
  <c r="J62"/>
  <c r="N62"/>
  <c r="R62"/>
  <c r="V62"/>
  <c r="AB62"/>
  <c r="AF62"/>
  <c r="Z70"/>
  <c r="X70"/>
  <c r="M70"/>
  <c r="Q70"/>
  <c r="U70"/>
  <c r="AA70"/>
  <c r="AE70"/>
  <c r="L70"/>
  <c r="P70"/>
  <c r="T70"/>
  <c r="Y70"/>
  <c r="AD70"/>
  <c r="AH70"/>
  <c r="K70"/>
  <c r="O70"/>
  <c r="S70"/>
  <c r="W70"/>
  <c r="AC70"/>
  <c r="AG70"/>
  <c r="J70"/>
  <c r="N70"/>
  <c r="R70"/>
  <c r="V70"/>
  <c r="AB70"/>
  <c r="AF70"/>
  <c r="Z86"/>
  <c r="X86"/>
  <c r="Z92"/>
  <c r="X92"/>
  <c r="Z98"/>
  <c r="X98"/>
  <c r="Z102"/>
  <c r="X102"/>
  <c r="Z108"/>
  <c r="X108"/>
  <c r="K108"/>
  <c r="O108"/>
  <c r="S108"/>
  <c r="W108"/>
  <c r="AC108"/>
  <c r="AG108"/>
  <c r="J108"/>
  <c r="N108"/>
  <c r="R108"/>
  <c r="V108"/>
  <c r="AB108"/>
  <c r="AF108"/>
  <c r="M108"/>
  <c r="Q108"/>
  <c r="U108"/>
  <c r="AA108"/>
  <c r="AE108"/>
  <c r="L108"/>
  <c r="P108"/>
  <c r="T108"/>
  <c r="Y108"/>
  <c r="AD108"/>
  <c r="AH108"/>
  <c r="M128"/>
  <c r="Q128"/>
  <c r="U128"/>
  <c r="AA128"/>
  <c r="AE128"/>
  <c r="L128"/>
  <c r="P128"/>
  <c r="T128"/>
  <c r="Y128"/>
  <c r="AD128"/>
  <c r="AH128"/>
  <c r="Z128"/>
  <c r="X128"/>
  <c r="K128"/>
  <c r="O128"/>
  <c r="S128"/>
  <c r="W128"/>
  <c r="AC128"/>
  <c r="AG128"/>
  <c r="J128"/>
  <c r="N128"/>
  <c r="R128"/>
  <c r="V128"/>
  <c r="AB128"/>
  <c r="AF128"/>
  <c r="Z166"/>
  <c r="X166"/>
  <c r="K166"/>
  <c r="O166"/>
  <c r="S166"/>
  <c r="W166"/>
  <c r="AC166"/>
  <c r="AG166"/>
  <c r="J166"/>
  <c r="N166"/>
  <c r="R166"/>
  <c r="V166"/>
  <c r="AB166"/>
  <c r="AF166"/>
  <c r="M166"/>
  <c r="Q166"/>
  <c r="U166"/>
  <c r="AA166"/>
  <c r="AE166"/>
  <c r="L166"/>
  <c r="P166"/>
  <c r="T166"/>
  <c r="Y166"/>
  <c r="AD166"/>
  <c r="AH166"/>
  <c r="Z58"/>
  <c r="X58"/>
  <c r="K58"/>
  <c r="O58"/>
  <c r="S58"/>
  <c r="W58"/>
  <c r="AC58"/>
  <c r="AG58"/>
  <c r="J58"/>
  <c r="N58"/>
  <c r="R58"/>
  <c r="V58"/>
  <c r="AB58"/>
  <c r="AF58"/>
  <c r="M58"/>
  <c r="Q58"/>
  <c r="U58"/>
  <c r="AA58"/>
  <c r="AE58"/>
  <c r="L58"/>
  <c r="P58"/>
  <c r="T58"/>
  <c r="Y58"/>
  <c r="AD58"/>
  <c r="AH58"/>
  <c r="Z54"/>
  <c r="X54"/>
  <c r="M54"/>
  <c r="Q54"/>
  <c r="U54"/>
  <c r="AA54"/>
  <c r="AE54"/>
  <c r="L54"/>
  <c r="P54"/>
  <c r="T54"/>
  <c r="Y54"/>
  <c r="AD54"/>
  <c r="AH54"/>
  <c r="K54"/>
  <c r="O54"/>
  <c r="S54"/>
  <c r="W54"/>
  <c r="AC54"/>
  <c r="AG54"/>
  <c r="J54"/>
  <c r="N54"/>
  <c r="R54"/>
  <c r="V54"/>
  <c r="AB54"/>
  <c r="AF54"/>
  <c r="Z50"/>
  <c r="X50"/>
  <c r="K50"/>
  <c r="O50"/>
  <c r="S50"/>
  <c r="W50"/>
  <c r="AC50"/>
  <c r="AG50"/>
  <c r="J50"/>
  <c r="N50"/>
  <c r="R50"/>
  <c r="V50"/>
  <c r="AB50"/>
  <c r="AF50"/>
  <c r="M50"/>
  <c r="Q50"/>
  <c r="U50"/>
  <c r="AA50"/>
  <c r="AE50"/>
  <c r="L50"/>
  <c r="P50"/>
  <c r="T50"/>
  <c r="Y50"/>
  <c r="AD50"/>
  <c r="AH50"/>
  <c r="Z46"/>
  <c r="X46"/>
  <c r="M46"/>
  <c r="Q46"/>
  <c r="U46"/>
  <c r="AA46"/>
  <c r="AE46"/>
  <c r="L46"/>
  <c r="P46"/>
  <c r="T46"/>
  <c r="Y46"/>
  <c r="AD46"/>
  <c r="AH46"/>
  <c r="K46"/>
  <c r="O46"/>
  <c r="S46"/>
  <c r="W46"/>
  <c r="AC46"/>
  <c r="AG46"/>
  <c r="J46"/>
  <c r="N46"/>
  <c r="R46"/>
  <c r="V46"/>
  <c r="AB46"/>
  <c r="AF46"/>
  <c r="Z42"/>
  <c r="X42"/>
  <c r="K42"/>
  <c r="O42"/>
  <c r="S42"/>
  <c r="W42"/>
  <c r="AC42"/>
  <c r="AG42"/>
  <c r="J42"/>
  <c r="N42"/>
  <c r="R42"/>
  <c r="V42"/>
  <c r="AB42"/>
  <c r="AF42"/>
  <c r="M42"/>
  <c r="Q42"/>
  <c r="U42"/>
  <c r="AA42"/>
  <c r="AE42"/>
  <c r="L42"/>
  <c r="P42"/>
  <c r="T42"/>
  <c r="Y42"/>
  <c r="AD42"/>
  <c r="AH42"/>
  <c r="Z38"/>
  <c r="X38"/>
  <c r="M38"/>
  <c r="Q38"/>
  <c r="U38"/>
  <c r="AA38"/>
  <c r="AE38"/>
  <c r="L38"/>
  <c r="P38"/>
  <c r="T38"/>
  <c r="Y38"/>
  <c r="AD38"/>
  <c r="AH38"/>
  <c r="K38"/>
  <c r="O38"/>
  <c r="S38"/>
  <c r="W38"/>
  <c r="AC38"/>
  <c r="AG38"/>
  <c r="J38"/>
  <c r="N38"/>
  <c r="R38"/>
  <c r="V38"/>
  <c r="AB38"/>
  <c r="AF38"/>
  <c r="Z32"/>
  <c r="X32"/>
  <c r="L32"/>
  <c r="P32"/>
  <c r="T32"/>
  <c r="Y32"/>
  <c r="AD32"/>
  <c r="AH32"/>
  <c r="K32"/>
  <c r="O32"/>
  <c r="S32"/>
  <c r="W32"/>
  <c r="AC32"/>
  <c r="AG32"/>
  <c r="J32"/>
  <c r="N32"/>
  <c r="R32"/>
  <c r="V32"/>
  <c r="AB32"/>
  <c r="AF32"/>
  <c r="M32"/>
  <c r="Q32"/>
  <c r="U32"/>
  <c r="AA32"/>
  <c r="AE32"/>
  <c r="Z28"/>
  <c r="X28"/>
  <c r="J28"/>
  <c r="N28"/>
  <c r="R28"/>
  <c r="V28"/>
  <c r="AB28"/>
  <c r="AF28"/>
  <c r="M28"/>
  <c r="Q28"/>
  <c r="U28"/>
  <c r="AA28"/>
  <c r="AE28"/>
  <c r="L28"/>
  <c r="P28"/>
  <c r="T28"/>
  <c r="Y28"/>
  <c r="AD28"/>
  <c r="AH28"/>
  <c r="K28"/>
  <c r="O28"/>
  <c r="S28"/>
  <c r="W28"/>
  <c r="AC28"/>
  <c r="AG28"/>
  <c r="Z24"/>
  <c r="X24"/>
  <c r="L24"/>
  <c r="P24"/>
  <c r="T24"/>
  <c r="Y24"/>
  <c r="AD24"/>
  <c r="AH24"/>
  <c r="K24"/>
  <c r="O24"/>
  <c r="S24"/>
  <c r="W24"/>
  <c r="AC24"/>
  <c r="AG24"/>
  <c r="J24"/>
  <c r="N24"/>
  <c r="R24"/>
  <c r="V24"/>
  <c r="AB24"/>
  <c r="AF24"/>
  <c r="M24"/>
  <c r="Q24"/>
  <c r="U24"/>
  <c r="AA24"/>
  <c r="AE24"/>
  <c r="Z20"/>
  <c r="X20"/>
  <c r="J20"/>
  <c r="N20"/>
  <c r="R20"/>
  <c r="V20"/>
  <c r="AB20"/>
  <c r="AF20"/>
  <c r="M20"/>
  <c r="Q20"/>
  <c r="U20"/>
  <c r="AA20"/>
  <c r="AE20"/>
  <c r="L20"/>
  <c r="P20"/>
  <c r="T20"/>
  <c r="Y20"/>
  <c r="AD20"/>
  <c r="AH20"/>
  <c r="K20"/>
  <c r="O20"/>
  <c r="S20"/>
  <c r="W20"/>
  <c r="AC20"/>
  <c r="AG20"/>
  <c r="Z6"/>
  <c r="X6"/>
  <c r="J6"/>
  <c r="N6"/>
  <c r="R6"/>
  <c r="V6"/>
  <c r="AB6"/>
  <c r="AF6"/>
  <c r="M6"/>
  <c r="Q6"/>
  <c r="U6"/>
  <c r="AA6"/>
  <c r="AE6"/>
  <c r="L6"/>
  <c r="P6"/>
  <c r="T6"/>
  <c r="Y6"/>
  <c r="AD6"/>
  <c r="AH6"/>
  <c r="K6"/>
  <c r="O6"/>
  <c r="S6"/>
  <c r="W6"/>
  <c r="AC6"/>
  <c r="AG6"/>
  <c r="J110"/>
  <c r="N110"/>
  <c r="R110"/>
  <c r="V110"/>
  <c r="AB110"/>
  <c r="AF110"/>
  <c r="Z110"/>
  <c r="X110"/>
  <c r="M110"/>
  <c r="Q110"/>
  <c r="U110"/>
  <c r="AA110"/>
  <c r="AE110"/>
  <c r="L110"/>
  <c r="P110"/>
  <c r="T110"/>
  <c r="Y110"/>
  <c r="AD110"/>
  <c r="AH110"/>
  <c r="K110"/>
  <c r="O110"/>
  <c r="S110"/>
  <c r="W110"/>
  <c r="AC110"/>
  <c r="AG110"/>
  <c r="Z116"/>
  <c r="X116"/>
  <c r="K116"/>
  <c r="O116"/>
  <c r="S116"/>
  <c r="W116"/>
  <c r="AC116"/>
  <c r="AG116"/>
  <c r="J116"/>
  <c r="N116"/>
  <c r="R116"/>
  <c r="V116"/>
  <c r="AB116"/>
  <c r="AF116"/>
  <c r="M116"/>
  <c r="Q116"/>
  <c r="U116"/>
  <c r="AA116"/>
  <c r="AE116"/>
  <c r="L116"/>
  <c r="P116"/>
  <c r="T116"/>
  <c r="Y116"/>
  <c r="AD116"/>
  <c r="AH116"/>
  <c r="Z124"/>
  <c r="X124"/>
  <c r="L130"/>
  <c r="P130"/>
  <c r="T130"/>
  <c r="Y130"/>
  <c r="AD130"/>
  <c r="AH130"/>
  <c r="K130"/>
  <c r="O130"/>
  <c r="S130"/>
  <c r="W130"/>
  <c r="AC130"/>
  <c r="AG130"/>
  <c r="J130"/>
  <c r="N130"/>
  <c r="R130"/>
  <c r="V130"/>
  <c r="AB130"/>
  <c r="AF130"/>
  <c r="Z130"/>
  <c r="X130"/>
  <c r="M130"/>
  <c r="Q130"/>
  <c r="U130"/>
  <c r="AA130"/>
  <c r="AE130"/>
  <c r="L138"/>
  <c r="P138"/>
  <c r="T138"/>
  <c r="Y138"/>
  <c r="AD138"/>
  <c r="AH138"/>
  <c r="K138"/>
  <c r="O138"/>
  <c r="S138"/>
  <c r="W138"/>
  <c r="AC138"/>
  <c r="AG138"/>
  <c r="J138"/>
  <c r="N138"/>
  <c r="R138"/>
  <c r="V138"/>
  <c r="AB138"/>
  <c r="AF138"/>
  <c r="Z138"/>
  <c r="X138"/>
  <c r="M138"/>
  <c r="Q138"/>
  <c r="U138"/>
  <c r="AA138"/>
  <c r="AE138"/>
  <c r="L146"/>
  <c r="P146"/>
  <c r="T146"/>
  <c r="Y146"/>
  <c r="AD146"/>
  <c r="AH146"/>
  <c r="K146"/>
  <c r="O146"/>
  <c r="S146"/>
  <c r="W146"/>
  <c r="AC146"/>
  <c r="AG146"/>
  <c r="J146"/>
  <c r="N146"/>
  <c r="R146"/>
  <c r="V146"/>
  <c r="AB146"/>
  <c r="AF146"/>
  <c r="Z146"/>
  <c r="X146"/>
  <c r="M146"/>
  <c r="Q146"/>
  <c r="U146"/>
  <c r="AA146"/>
  <c r="AE146"/>
  <c r="L154"/>
  <c r="P154"/>
  <c r="T154"/>
  <c r="Y154"/>
  <c r="AD154"/>
  <c r="AH154"/>
  <c r="K154"/>
  <c r="O154"/>
  <c r="S154"/>
  <c r="W154"/>
  <c r="AC154"/>
  <c r="AG154"/>
  <c r="J154"/>
  <c r="N154"/>
  <c r="R154"/>
  <c r="V154"/>
  <c r="AB154"/>
  <c r="AF154"/>
  <c r="Z154"/>
  <c r="X154"/>
  <c r="M154"/>
  <c r="Q154"/>
  <c r="U154"/>
  <c r="AA154"/>
  <c r="AE154"/>
  <c r="Z162"/>
  <c r="X162"/>
  <c r="M162"/>
  <c r="Q162"/>
  <c r="U162"/>
  <c r="AA162"/>
  <c r="AE162"/>
  <c r="L162"/>
  <c r="P162"/>
  <c r="T162"/>
  <c r="Y162"/>
  <c r="AD162"/>
  <c r="AH162"/>
  <c r="K162"/>
  <c r="O162"/>
  <c r="S162"/>
  <c r="W162"/>
  <c r="AC162"/>
  <c r="AG162"/>
  <c r="J162"/>
  <c r="N162"/>
  <c r="R162"/>
  <c r="V162"/>
  <c r="AB162"/>
  <c r="AF162"/>
  <c r="Z168"/>
  <c r="X168"/>
  <c r="J168"/>
  <c r="N168"/>
  <c r="R168"/>
  <c r="V168"/>
  <c r="AB168"/>
  <c r="AF168"/>
  <c r="M168"/>
  <c r="Q168"/>
  <c r="U168"/>
  <c r="AA168"/>
  <c r="AE168"/>
  <c r="L168"/>
  <c r="P168"/>
  <c r="T168"/>
  <c r="Y168"/>
  <c r="AD168"/>
  <c r="AH168"/>
  <c r="K168"/>
  <c r="O168"/>
  <c r="S168"/>
  <c r="W168"/>
  <c r="AC168"/>
  <c r="AG168"/>
  <c r="Z174"/>
  <c r="X174"/>
  <c r="K174"/>
  <c r="O174"/>
  <c r="S174"/>
  <c r="W174"/>
  <c r="AC174"/>
  <c r="AG174"/>
  <c r="J174"/>
  <c r="N174"/>
  <c r="R174"/>
  <c r="V174"/>
  <c r="AB174"/>
  <c r="AF174"/>
  <c r="M174"/>
  <c r="Q174"/>
  <c r="U174"/>
  <c r="AA174"/>
  <c r="AE174"/>
  <c r="L174"/>
  <c r="P174"/>
  <c r="T174"/>
  <c r="Y174"/>
  <c r="AD174"/>
  <c r="AH174"/>
  <c r="Z180"/>
  <c r="X180"/>
  <c r="L180"/>
  <c r="P180"/>
  <c r="T180"/>
  <c r="Y180"/>
  <c r="AD180"/>
  <c r="AH180"/>
  <c r="K180"/>
  <c r="O180"/>
  <c r="S180"/>
  <c r="W180"/>
  <c r="AC180"/>
  <c r="AG180"/>
  <c r="J180"/>
  <c r="N180"/>
  <c r="R180"/>
  <c r="V180"/>
  <c r="AB180"/>
  <c r="AF180"/>
  <c r="M180"/>
  <c r="Q180"/>
  <c r="U180"/>
  <c r="AA180"/>
  <c r="AE180"/>
  <c r="K194"/>
  <c r="O194"/>
  <c r="S194"/>
  <c r="W194"/>
  <c r="AC194"/>
  <c r="AG194"/>
  <c r="J194"/>
  <c r="N194"/>
  <c r="R194"/>
  <c r="V194"/>
  <c r="AB194"/>
  <c r="AF194"/>
  <c r="M194"/>
  <c r="Q194"/>
  <c r="U194"/>
  <c r="AA194"/>
  <c r="AE194"/>
  <c r="Z194"/>
  <c r="X194"/>
  <c r="L194"/>
  <c r="P194"/>
  <c r="T194"/>
  <c r="Y194"/>
  <c r="AD194"/>
  <c r="AH194"/>
  <c r="K202"/>
  <c r="O202"/>
  <c r="S202"/>
  <c r="W202"/>
  <c r="AC202"/>
  <c r="AG202"/>
  <c r="J202"/>
  <c r="N202"/>
  <c r="R202"/>
  <c r="V202"/>
  <c r="AB202"/>
  <c r="AF202"/>
  <c r="M202"/>
  <c r="Q202"/>
  <c r="U202"/>
  <c r="AA202"/>
  <c r="AE202"/>
  <c r="Z202"/>
  <c r="X202"/>
  <c r="L202"/>
  <c r="P202"/>
  <c r="T202"/>
  <c r="Y202"/>
  <c r="AD202"/>
  <c r="AH202"/>
  <c r="Z88"/>
  <c r="X88"/>
  <c r="K82"/>
  <c r="P30" i="5"/>
  <c r="Q30"/>
  <c r="AF106" i="8"/>
  <c r="AB106"/>
  <c r="V106"/>
  <c r="R106"/>
  <c r="N106"/>
  <c r="AG104"/>
  <c r="AC104"/>
  <c r="W104"/>
  <c r="S104"/>
  <c r="O104"/>
  <c r="AH102"/>
  <c r="AD102"/>
  <c r="Y102"/>
  <c r="T102"/>
  <c r="P102"/>
  <c r="L102"/>
  <c r="AE100"/>
  <c r="AA100"/>
  <c r="U100"/>
  <c r="Q100"/>
  <c r="AF98"/>
  <c r="AB98"/>
  <c r="V98"/>
  <c r="R98"/>
  <c r="N98"/>
  <c r="J98"/>
  <c r="AG96"/>
  <c r="AC96"/>
  <c r="W96"/>
  <c r="S96"/>
  <c r="O96"/>
  <c r="AH94"/>
  <c r="AD94"/>
  <c r="Y94"/>
  <c r="T94"/>
  <c r="P94"/>
  <c r="L94"/>
  <c r="AE92"/>
  <c r="AA92"/>
  <c r="U92"/>
  <c r="Q92"/>
  <c r="M92"/>
  <c r="AF90"/>
  <c r="AB90"/>
  <c r="V90"/>
  <c r="R90"/>
  <c r="N90"/>
  <c r="AG88"/>
  <c r="AC88"/>
  <c r="W88"/>
  <c r="S88"/>
  <c r="O88"/>
  <c r="K88"/>
  <c r="AH86"/>
  <c r="AD86"/>
  <c r="Y86"/>
  <c r="T86"/>
  <c r="P86"/>
  <c r="L86"/>
  <c r="AE84"/>
  <c r="AA84"/>
  <c r="U84"/>
  <c r="Q84"/>
  <c r="AF78"/>
  <c r="AB78"/>
  <c r="V78"/>
  <c r="R78"/>
  <c r="N78"/>
  <c r="J78"/>
  <c r="AE74"/>
  <c r="AA74"/>
  <c r="U74"/>
  <c r="Q74"/>
  <c r="M74"/>
  <c r="AD72"/>
  <c r="W72"/>
  <c r="N72"/>
  <c r="Z84"/>
  <c r="X84"/>
  <c r="Z90"/>
  <c r="X90"/>
  <c r="Z96"/>
  <c r="X96"/>
  <c r="Z100"/>
  <c r="X100"/>
  <c r="Z104"/>
  <c r="X104"/>
  <c r="J126"/>
  <c r="N126"/>
  <c r="R126"/>
  <c r="V126"/>
  <c r="AB126"/>
  <c r="AF126"/>
  <c r="Z126"/>
  <c r="X126"/>
  <c r="M126"/>
  <c r="Q126"/>
  <c r="U126"/>
  <c r="AA126"/>
  <c r="AE126"/>
  <c r="L126"/>
  <c r="P126"/>
  <c r="T126"/>
  <c r="Y126"/>
  <c r="AD126"/>
  <c r="AH126"/>
  <c r="K126"/>
  <c r="O126"/>
  <c r="S126"/>
  <c r="W126"/>
  <c r="AC126"/>
  <c r="AG126"/>
  <c r="Z132"/>
  <c r="X132"/>
  <c r="K132"/>
  <c r="O132"/>
  <c r="S132"/>
  <c r="W132"/>
  <c r="AC132"/>
  <c r="AG132"/>
  <c r="J132"/>
  <c r="N132"/>
  <c r="R132"/>
  <c r="V132"/>
  <c r="AB132"/>
  <c r="AF132"/>
  <c r="M132"/>
  <c r="Q132"/>
  <c r="U132"/>
  <c r="AA132"/>
  <c r="AE132"/>
  <c r="L132"/>
  <c r="P132"/>
  <c r="T132"/>
  <c r="Y132"/>
  <c r="AD132"/>
  <c r="AH132"/>
  <c r="Z140"/>
  <c r="X140"/>
  <c r="K140"/>
  <c r="O140"/>
  <c r="S140"/>
  <c r="W140"/>
  <c r="AC140"/>
  <c r="AG140"/>
  <c r="J140"/>
  <c r="N140"/>
  <c r="R140"/>
  <c r="V140"/>
  <c r="AB140"/>
  <c r="AF140"/>
  <c r="M140"/>
  <c r="Q140"/>
  <c r="U140"/>
  <c r="AA140"/>
  <c r="AE140"/>
  <c r="L140"/>
  <c r="P140"/>
  <c r="T140"/>
  <c r="Y140"/>
  <c r="AD140"/>
  <c r="AH140"/>
  <c r="Z148"/>
  <c r="X148"/>
  <c r="K148"/>
  <c r="O148"/>
  <c r="S148"/>
  <c r="W148"/>
  <c r="AC148"/>
  <c r="AG148"/>
  <c r="J148"/>
  <c r="N148"/>
  <c r="R148"/>
  <c r="V148"/>
  <c r="AB148"/>
  <c r="AF148"/>
  <c r="M148"/>
  <c r="Q148"/>
  <c r="U148"/>
  <c r="AA148"/>
  <c r="AE148"/>
  <c r="L148"/>
  <c r="P148"/>
  <c r="T148"/>
  <c r="Y148"/>
  <c r="AD148"/>
  <c r="AH148"/>
  <c r="Z156"/>
  <c r="X156"/>
  <c r="K156"/>
  <c r="O156"/>
  <c r="S156"/>
  <c r="W156"/>
  <c r="J156"/>
  <c r="N156"/>
  <c r="R156"/>
  <c r="V156"/>
  <c r="AB156"/>
  <c r="M156"/>
  <c r="Q156"/>
  <c r="U156"/>
  <c r="AA156"/>
  <c r="L156"/>
  <c r="P156"/>
  <c r="T156"/>
  <c r="AD156"/>
  <c r="AH156"/>
  <c r="AC156"/>
  <c r="AG156"/>
  <c r="Y156"/>
  <c r="AF156"/>
  <c r="AE156"/>
  <c r="Z170"/>
  <c r="X170"/>
  <c r="M170"/>
  <c r="Q170"/>
  <c r="U170"/>
  <c r="AA170"/>
  <c r="AE170"/>
  <c r="L170"/>
  <c r="P170"/>
  <c r="T170"/>
  <c r="Y170"/>
  <c r="AD170"/>
  <c r="AH170"/>
  <c r="K170"/>
  <c r="O170"/>
  <c r="S170"/>
  <c r="W170"/>
  <c r="AC170"/>
  <c r="AG170"/>
  <c r="J170"/>
  <c r="N170"/>
  <c r="R170"/>
  <c r="V170"/>
  <c r="AB170"/>
  <c r="AF170"/>
  <c r="Z176"/>
  <c r="X176"/>
  <c r="J176"/>
  <c r="N176"/>
  <c r="R176"/>
  <c r="V176"/>
  <c r="AB176"/>
  <c r="AF176"/>
  <c r="M176"/>
  <c r="Q176"/>
  <c r="U176"/>
  <c r="AA176"/>
  <c r="AE176"/>
  <c r="L176"/>
  <c r="P176"/>
  <c r="T176"/>
  <c r="Y176"/>
  <c r="AD176"/>
  <c r="AH176"/>
  <c r="K176"/>
  <c r="O176"/>
  <c r="S176"/>
  <c r="W176"/>
  <c r="AC176"/>
  <c r="AG176"/>
  <c r="Z182"/>
  <c r="X182"/>
  <c r="K182"/>
  <c r="O182"/>
  <c r="S182"/>
  <c r="W182"/>
  <c r="AC182"/>
  <c r="AG182"/>
  <c r="J182"/>
  <c r="N182"/>
  <c r="R182"/>
  <c r="V182"/>
  <c r="AB182"/>
  <c r="AF182"/>
  <c r="M182"/>
  <c r="Q182"/>
  <c r="U182"/>
  <c r="AA182"/>
  <c r="AE182"/>
  <c r="L182"/>
  <c r="P182"/>
  <c r="T182"/>
  <c r="Y182"/>
  <c r="AD182"/>
  <c r="AH182"/>
  <c r="Z188"/>
  <c r="X188"/>
  <c r="J188"/>
  <c r="N188"/>
  <c r="R188"/>
  <c r="V188"/>
  <c r="AB188"/>
  <c r="AF188"/>
  <c r="M188"/>
  <c r="Q188"/>
  <c r="U188"/>
  <c r="AA188"/>
  <c r="AE188"/>
  <c r="L188"/>
  <c r="P188"/>
  <c r="T188"/>
  <c r="Y188"/>
  <c r="AD188"/>
  <c r="AH188"/>
  <c r="K188"/>
  <c r="O188"/>
  <c r="S188"/>
  <c r="W188"/>
  <c r="AC188"/>
  <c r="AG188"/>
  <c r="Z196"/>
  <c r="X196"/>
  <c r="J196"/>
  <c r="N196"/>
  <c r="R196"/>
  <c r="V196"/>
  <c r="AB196"/>
  <c r="AF196"/>
  <c r="M196"/>
  <c r="Q196"/>
  <c r="U196"/>
  <c r="AA196"/>
  <c r="AE196"/>
  <c r="L196"/>
  <c r="P196"/>
  <c r="T196"/>
  <c r="Y196"/>
  <c r="AD196"/>
  <c r="AH196"/>
  <c r="K196"/>
  <c r="O196"/>
  <c r="S196"/>
  <c r="W196"/>
  <c r="AC196"/>
  <c r="AG196"/>
  <c r="Z36"/>
  <c r="X36"/>
  <c r="J36"/>
  <c r="N36"/>
  <c r="R36"/>
  <c r="V36"/>
  <c r="AB36"/>
  <c r="AF36"/>
  <c r="M36"/>
  <c r="Q36"/>
  <c r="U36"/>
  <c r="AA36"/>
  <c r="AE36"/>
  <c r="L36"/>
  <c r="P36"/>
  <c r="T36"/>
  <c r="Y36"/>
  <c r="AD36"/>
  <c r="AH36"/>
  <c r="K36"/>
  <c r="O36"/>
  <c r="S36"/>
  <c r="W36"/>
  <c r="AC36"/>
  <c r="AG36"/>
  <c r="L114"/>
  <c r="P114"/>
  <c r="T114"/>
  <c r="Y114"/>
  <c r="AD114"/>
  <c r="AH114"/>
  <c r="K114"/>
  <c r="O114"/>
  <c r="S114"/>
  <c r="W114"/>
  <c r="AC114"/>
  <c r="AG114"/>
  <c r="J114"/>
  <c r="N114"/>
  <c r="R114"/>
  <c r="V114"/>
  <c r="AB114"/>
  <c r="AF114"/>
  <c r="Z114"/>
  <c r="X114"/>
  <c r="M114"/>
  <c r="Q114"/>
  <c r="U114"/>
  <c r="AA114"/>
  <c r="AE114"/>
  <c r="Z16"/>
  <c r="X16"/>
  <c r="M16"/>
  <c r="Q16"/>
  <c r="U16"/>
  <c r="AA16"/>
  <c r="AE16"/>
  <c r="L16"/>
  <c r="P16"/>
  <c r="T16"/>
  <c r="Y16"/>
  <c r="AD16"/>
  <c r="AH16"/>
  <c r="K16"/>
  <c r="O16"/>
  <c r="S16"/>
  <c r="W16"/>
  <c r="AC16"/>
  <c r="AG16"/>
  <c r="J16"/>
  <c r="N16"/>
  <c r="R16"/>
  <c r="V16"/>
  <c r="AB16"/>
  <c r="AF16"/>
  <c r="L12"/>
  <c r="Z12"/>
  <c r="X12"/>
  <c r="Z8"/>
  <c r="X8"/>
  <c r="M8"/>
  <c r="Q8"/>
  <c r="U8"/>
  <c r="AA8"/>
  <c r="AE8"/>
  <c r="L8"/>
  <c r="P8"/>
  <c r="T8"/>
  <c r="Y8"/>
  <c r="AD8"/>
  <c r="AH8"/>
  <c r="K8"/>
  <c r="O8"/>
  <c r="S8"/>
  <c r="W8"/>
  <c r="AC8"/>
  <c r="AG8"/>
  <c r="J8"/>
  <c r="N8"/>
  <c r="R8"/>
  <c r="V8"/>
  <c r="AB8"/>
  <c r="AF8"/>
  <c r="Z106"/>
  <c r="X106"/>
  <c r="AG106"/>
  <c r="AC106"/>
  <c r="W106"/>
  <c r="S106"/>
  <c r="O106"/>
  <c r="K106"/>
  <c r="AH104"/>
  <c r="AD104"/>
  <c r="Y104"/>
  <c r="T104"/>
  <c r="P104"/>
  <c r="L104"/>
  <c r="AE102"/>
  <c r="AA102"/>
  <c r="U102"/>
  <c r="Q102"/>
  <c r="M102"/>
  <c r="AF100"/>
  <c r="AB100"/>
  <c r="V100"/>
  <c r="R100"/>
  <c r="N100"/>
  <c r="J100"/>
  <c r="AG98"/>
  <c r="AC98"/>
  <c r="W98"/>
  <c r="S98"/>
  <c r="O98"/>
  <c r="K98"/>
  <c r="AH96"/>
  <c r="AD96"/>
  <c r="Y96"/>
  <c r="T96"/>
  <c r="P96"/>
  <c r="L96"/>
  <c r="AE94"/>
  <c r="AA94"/>
  <c r="U94"/>
  <c r="Q94"/>
  <c r="AF92"/>
  <c r="AB92"/>
  <c r="V92"/>
  <c r="R92"/>
  <c r="N92"/>
  <c r="J92"/>
  <c r="AG90"/>
  <c r="AC90"/>
  <c r="W90"/>
  <c r="S90"/>
  <c r="O90"/>
  <c r="K90"/>
  <c r="AH88"/>
  <c r="AD88"/>
  <c r="Y88"/>
  <c r="T88"/>
  <c r="P88"/>
  <c r="L88"/>
  <c r="AE86"/>
  <c r="AA86"/>
  <c r="U86"/>
  <c r="Q86"/>
  <c r="M86"/>
  <c r="AF84"/>
  <c r="AB84"/>
  <c r="V84"/>
  <c r="R84"/>
  <c r="N84"/>
  <c r="J84"/>
  <c r="AG78"/>
  <c r="AC78"/>
  <c r="W78"/>
  <c r="S78"/>
  <c r="O78"/>
  <c r="K78"/>
  <c r="AF74"/>
  <c r="AB74"/>
  <c r="V74"/>
  <c r="R74"/>
  <c r="N74"/>
  <c r="AF72"/>
  <c r="Y72"/>
  <c r="R72"/>
  <c r="Z64"/>
  <c r="X64"/>
  <c r="L64"/>
  <c r="P64"/>
  <c r="T64"/>
  <c r="Y64"/>
  <c r="AD64"/>
  <c r="AH64"/>
  <c r="K64"/>
  <c r="O64"/>
  <c r="S64"/>
  <c r="W64"/>
  <c r="AC64"/>
  <c r="AG64"/>
  <c r="J64"/>
  <c r="N64"/>
  <c r="R64"/>
  <c r="V64"/>
  <c r="AB64"/>
  <c r="AF64"/>
  <c r="M64"/>
  <c r="Q64"/>
  <c r="U64"/>
  <c r="AA64"/>
  <c r="AE64"/>
  <c r="Z68"/>
  <c r="X68"/>
  <c r="J68"/>
  <c r="N68"/>
  <c r="R68"/>
  <c r="V68"/>
  <c r="AB68"/>
  <c r="AF68"/>
  <c r="M68"/>
  <c r="Q68"/>
  <c r="U68"/>
  <c r="AA68"/>
  <c r="AE68"/>
  <c r="L68"/>
  <c r="P68"/>
  <c r="T68"/>
  <c r="Y68"/>
  <c r="AD68"/>
  <c r="AH68"/>
  <c r="K68"/>
  <c r="O68"/>
  <c r="S68"/>
  <c r="W68"/>
  <c r="AC68"/>
  <c r="AG68"/>
  <c r="Z56"/>
  <c r="X56"/>
  <c r="L56"/>
  <c r="P56"/>
  <c r="T56"/>
  <c r="Y56"/>
  <c r="AD56"/>
  <c r="AH56"/>
  <c r="K56"/>
  <c r="O56"/>
  <c r="S56"/>
  <c r="W56"/>
  <c r="AC56"/>
  <c r="AG56"/>
  <c r="J56"/>
  <c r="N56"/>
  <c r="R56"/>
  <c r="V56"/>
  <c r="AB56"/>
  <c r="AF56"/>
  <c r="M56"/>
  <c r="Q56"/>
  <c r="U56"/>
  <c r="AA56"/>
  <c r="AE56"/>
  <c r="Z48"/>
  <c r="X48"/>
  <c r="L48"/>
  <c r="P48"/>
  <c r="T48"/>
  <c r="Y48"/>
  <c r="AD48"/>
  <c r="AH48"/>
  <c r="K48"/>
  <c r="O48"/>
  <c r="S48"/>
  <c r="W48"/>
  <c r="AC48"/>
  <c r="AG48"/>
  <c r="J48"/>
  <c r="N48"/>
  <c r="R48"/>
  <c r="V48"/>
  <c r="AB48"/>
  <c r="AF48"/>
  <c r="M48"/>
  <c r="Q48"/>
  <c r="U48"/>
  <c r="AA48"/>
  <c r="AE48"/>
  <c r="Z44"/>
  <c r="X44"/>
  <c r="J44"/>
  <c r="N44"/>
  <c r="R44"/>
  <c r="V44"/>
  <c r="AB44"/>
  <c r="AF44"/>
  <c r="M44"/>
  <c r="Q44"/>
  <c r="U44"/>
  <c r="AA44"/>
  <c r="AE44"/>
  <c r="L44"/>
  <c r="P44"/>
  <c r="T44"/>
  <c r="Y44"/>
  <c r="AD44"/>
  <c r="AH44"/>
  <c r="K44"/>
  <c r="O44"/>
  <c r="S44"/>
  <c r="W44"/>
  <c r="AC44"/>
  <c r="AG44"/>
  <c r="Z40"/>
  <c r="X40"/>
  <c r="L40"/>
  <c r="P40"/>
  <c r="T40"/>
  <c r="Y40"/>
  <c r="AD40"/>
  <c r="AH40"/>
  <c r="K40"/>
  <c r="O40"/>
  <c r="S40"/>
  <c r="W40"/>
  <c r="AC40"/>
  <c r="AG40"/>
  <c r="J40"/>
  <c r="N40"/>
  <c r="R40"/>
  <c r="V40"/>
  <c r="AB40"/>
  <c r="AF40"/>
  <c r="M40"/>
  <c r="Q40"/>
  <c r="U40"/>
  <c r="AA40"/>
  <c r="AE40"/>
  <c r="Z34"/>
  <c r="X34"/>
  <c r="K34"/>
  <c r="O34"/>
  <c r="S34"/>
  <c r="W34"/>
  <c r="AC34"/>
  <c r="AG34"/>
  <c r="J34"/>
  <c r="N34"/>
  <c r="R34"/>
  <c r="V34"/>
  <c r="AB34"/>
  <c r="AF34"/>
  <c r="M34"/>
  <c r="Q34"/>
  <c r="U34"/>
  <c r="AA34"/>
  <c r="AE34"/>
  <c r="L34"/>
  <c r="P34"/>
  <c r="T34"/>
  <c r="Y34"/>
  <c r="AD34"/>
  <c r="AH34"/>
  <c r="Z30"/>
  <c r="X30"/>
  <c r="M30"/>
  <c r="Q30"/>
  <c r="U30"/>
  <c r="AA30"/>
  <c r="AE30"/>
  <c r="L30"/>
  <c r="P30"/>
  <c r="T30"/>
  <c r="Y30"/>
  <c r="AD30"/>
  <c r="AH30"/>
  <c r="K30"/>
  <c r="O30"/>
  <c r="S30"/>
  <c r="W30"/>
  <c r="AC30"/>
  <c r="AG30"/>
  <c r="J30"/>
  <c r="N30"/>
  <c r="R30"/>
  <c r="V30"/>
  <c r="AB30"/>
  <c r="AF30"/>
  <c r="Z26"/>
  <c r="X26"/>
  <c r="K26"/>
  <c r="O26"/>
  <c r="S26"/>
  <c r="W26"/>
  <c r="AC26"/>
  <c r="AG26"/>
  <c r="J26"/>
  <c r="N26"/>
  <c r="R26"/>
  <c r="V26"/>
  <c r="AB26"/>
  <c r="AF26"/>
  <c r="M26"/>
  <c r="Q26"/>
  <c r="U26"/>
  <c r="AA26"/>
  <c r="AE26"/>
  <c r="L26"/>
  <c r="P26"/>
  <c r="T26"/>
  <c r="Y26"/>
  <c r="AD26"/>
  <c r="AH26"/>
  <c r="Z22"/>
  <c r="X22"/>
  <c r="M22"/>
  <c r="Q22"/>
  <c r="U22"/>
  <c r="AA22"/>
  <c r="AE22"/>
  <c r="L22"/>
  <c r="P22"/>
  <c r="T22"/>
  <c r="Y22"/>
  <c r="AD22"/>
  <c r="AH22"/>
  <c r="K22"/>
  <c r="O22"/>
  <c r="S22"/>
  <c r="W22"/>
  <c r="AC22"/>
  <c r="AG22"/>
  <c r="J22"/>
  <c r="N22"/>
  <c r="R22"/>
  <c r="V22"/>
  <c r="AB22"/>
  <c r="AF22"/>
  <c r="L18"/>
  <c r="Z18"/>
  <c r="X18"/>
  <c r="M112"/>
  <c r="Q112"/>
  <c r="U112"/>
  <c r="AA112"/>
  <c r="AE112"/>
  <c r="L112"/>
  <c r="P112"/>
  <c r="T112"/>
  <c r="Y112"/>
  <c r="AD112"/>
  <c r="AH112"/>
  <c r="Z112"/>
  <c r="X112"/>
  <c r="K112"/>
  <c r="O112"/>
  <c r="S112"/>
  <c r="W112"/>
  <c r="AC112"/>
  <c r="AG112"/>
  <c r="J112"/>
  <c r="N112"/>
  <c r="R112"/>
  <c r="V112"/>
  <c r="AB112"/>
  <c r="AF112"/>
  <c r="K122"/>
  <c r="O122"/>
  <c r="S122"/>
  <c r="W122"/>
  <c r="AC122"/>
  <c r="AG122"/>
  <c r="J122"/>
  <c r="N122"/>
  <c r="R122"/>
  <c r="V122"/>
  <c r="AB122"/>
  <c r="AF122"/>
  <c r="M122"/>
  <c r="Q122"/>
  <c r="U122"/>
  <c r="AA122"/>
  <c r="AE122"/>
  <c r="Z122"/>
  <c r="X122"/>
  <c r="L122"/>
  <c r="P122"/>
  <c r="T122"/>
  <c r="Y122"/>
  <c r="AD122"/>
  <c r="AH122"/>
  <c r="J134"/>
  <c r="N134"/>
  <c r="R134"/>
  <c r="V134"/>
  <c r="AB134"/>
  <c r="AF134"/>
  <c r="Z134"/>
  <c r="X134"/>
  <c r="M134"/>
  <c r="Q134"/>
  <c r="U134"/>
  <c r="AA134"/>
  <c r="AE134"/>
  <c r="L134"/>
  <c r="P134"/>
  <c r="T134"/>
  <c r="Y134"/>
  <c r="AD134"/>
  <c r="AH134"/>
  <c r="K134"/>
  <c r="O134"/>
  <c r="S134"/>
  <c r="W134"/>
  <c r="AC134"/>
  <c r="AG134"/>
  <c r="J142"/>
  <c r="N142"/>
  <c r="R142"/>
  <c r="V142"/>
  <c r="AB142"/>
  <c r="AF142"/>
  <c r="Z142"/>
  <c r="X142"/>
  <c r="M142"/>
  <c r="Q142"/>
  <c r="U142"/>
  <c r="AA142"/>
  <c r="AE142"/>
  <c r="L142"/>
  <c r="P142"/>
  <c r="T142"/>
  <c r="Y142"/>
  <c r="AD142"/>
  <c r="AH142"/>
  <c r="K142"/>
  <c r="O142"/>
  <c r="S142"/>
  <c r="W142"/>
  <c r="AC142"/>
  <c r="AG142"/>
  <c r="J150"/>
  <c r="N150"/>
  <c r="R150"/>
  <c r="V150"/>
  <c r="AB150"/>
  <c r="AF150"/>
  <c r="Z150"/>
  <c r="X150"/>
  <c r="M150"/>
  <c r="Q150"/>
  <c r="U150"/>
  <c r="AA150"/>
  <c r="AE150"/>
  <c r="L150"/>
  <c r="P150"/>
  <c r="T150"/>
  <c r="Y150"/>
  <c r="AD150"/>
  <c r="AH150"/>
  <c r="K150"/>
  <c r="O150"/>
  <c r="S150"/>
  <c r="W150"/>
  <c r="AC150"/>
  <c r="AG150"/>
  <c r="Z158"/>
  <c r="X158"/>
  <c r="K158"/>
  <c r="O158"/>
  <c r="S158"/>
  <c r="W158"/>
  <c r="AC158"/>
  <c r="AG158"/>
  <c r="J158"/>
  <c r="N158"/>
  <c r="R158"/>
  <c r="V158"/>
  <c r="AB158"/>
  <c r="AF158"/>
  <c r="M158"/>
  <c r="Q158"/>
  <c r="U158"/>
  <c r="AA158"/>
  <c r="AE158"/>
  <c r="L158"/>
  <c r="P158"/>
  <c r="T158"/>
  <c r="Y158"/>
  <c r="AD158"/>
  <c r="AH158"/>
  <c r="Z164"/>
  <c r="X164"/>
  <c r="L164"/>
  <c r="P164"/>
  <c r="T164"/>
  <c r="Y164"/>
  <c r="AD164"/>
  <c r="AH164"/>
  <c r="K164"/>
  <c r="O164"/>
  <c r="S164"/>
  <c r="W164"/>
  <c r="AC164"/>
  <c r="AG164"/>
  <c r="J164"/>
  <c r="N164"/>
  <c r="R164"/>
  <c r="V164"/>
  <c r="AB164"/>
  <c r="AF164"/>
  <c r="M164"/>
  <c r="Q164"/>
  <c r="U164"/>
  <c r="AA164"/>
  <c r="AE164"/>
  <c r="Z178"/>
  <c r="X178"/>
  <c r="M178"/>
  <c r="Q178"/>
  <c r="U178"/>
  <c r="AA178"/>
  <c r="AE178"/>
  <c r="L178"/>
  <c r="P178"/>
  <c r="T178"/>
  <c r="Y178"/>
  <c r="AD178"/>
  <c r="AH178"/>
  <c r="K178"/>
  <c r="O178"/>
  <c r="S178"/>
  <c r="W178"/>
  <c r="AC178"/>
  <c r="AG178"/>
  <c r="J178"/>
  <c r="N178"/>
  <c r="R178"/>
  <c r="V178"/>
  <c r="AB178"/>
  <c r="AF178"/>
  <c r="L184"/>
  <c r="P184"/>
  <c r="T184"/>
  <c r="Y184"/>
  <c r="AD184"/>
  <c r="AH184"/>
  <c r="K184"/>
  <c r="O184"/>
  <c r="S184"/>
  <c r="W184"/>
  <c r="AC184"/>
  <c r="AG184"/>
  <c r="Z184"/>
  <c r="X184"/>
  <c r="J184"/>
  <c r="N184"/>
  <c r="R184"/>
  <c r="V184"/>
  <c r="AB184"/>
  <c r="AF184"/>
  <c r="M184"/>
  <c r="Q184"/>
  <c r="U184"/>
  <c r="AA184"/>
  <c r="AE184"/>
  <c r="M190"/>
  <c r="Q190"/>
  <c r="U190"/>
  <c r="AA190"/>
  <c r="AE190"/>
  <c r="Z190"/>
  <c r="X190"/>
  <c r="L190"/>
  <c r="P190"/>
  <c r="T190"/>
  <c r="Y190"/>
  <c r="AD190"/>
  <c r="AH190"/>
  <c r="K190"/>
  <c r="O190"/>
  <c r="S190"/>
  <c r="W190"/>
  <c r="AC190"/>
  <c r="AG190"/>
  <c r="J190"/>
  <c r="N190"/>
  <c r="R190"/>
  <c r="V190"/>
  <c r="AB190"/>
  <c r="AF190"/>
  <c r="M198"/>
  <c r="Q198"/>
  <c r="U198"/>
  <c r="AA198"/>
  <c r="AE198"/>
  <c r="Z198"/>
  <c r="X198"/>
  <c r="L198"/>
  <c r="P198"/>
  <c r="T198"/>
  <c r="Y198"/>
  <c r="AD198"/>
  <c r="AH198"/>
  <c r="K198"/>
  <c r="O198"/>
  <c r="S198"/>
  <c r="W198"/>
  <c r="AC198"/>
  <c r="AG198"/>
  <c r="J198"/>
  <c r="N198"/>
  <c r="R198"/>
  <c r="V198"/>
  <c r="AB198"/>
  <c r="AF198"/>
  <c r="Z204"/>
  <c r="X204"/>
  <c r="J204"/>
  <c r="N204"/>
  <c r="R204"/>
  <c r="V204"/>
  <c r="AB204"/>
  <c r="AF204"/>
  <c r="M204"/>
  <c r="Q204"/>
  <c r="U204"/>
  <c r="AA204"/>
  <c r="AE204"/>
  <c r="L204"/>
  <c r="P204"/>
  <c r="T204"/>
  <c r="Y204"/>
  <c r="AD204"/>
  <c r="AH204"/>
  <c r="K204"/>
  <c r="O204"/>
  <c r="S204"/>
  <c r="W204"/>
  <c r="AC204"/>
  <c r="AG204"/>
  <c r="Z94"/>
  <c r="X94"/>
  <c r="AH106"/>
  <c r="AD106"/>
  <c r="Y106"/>
  <c r="T106"/>
  <c r="P106"/>
  <c r="L106"/>
  <c r="AE104"/>
  <c r="AA104"/>
  <c r="U104"/>
  <c r="Q104"/>
  <c r="M104"/>
  <c r="AF102"/>
  <c r="AB102"/>
  <c r="V102"/>
  <c r="R102"/>
  <c r="N102"/>
  <c r="J102"/>
  <c r="AG100"/>
  <c r="AC100"/>
  <c r="W100"/>
  <c r="S100"/>
  <c r="O100"/>
  <c r="K100"/>
  <c r="AH98"/>
  <c r="AD98"/>
  <c r="Y98"/>
  <c r="T98"/>
  <c r="P98"/>
  <c r="L98"/>
  <c r="AE96"/>
  <c r="AA96"/>
  <c r="U96"/>
  <c r="Q96"/>
  <c r="M96"/>
  <c r="AF94"/>
  <c r="AB94"/>
  <c r="V94"/>
  <c r="R94"/>
  <c r="N94"/>
  <c r="J94"/>
  <c r="AG92"/>
  <c r="AC92"/>
  <c r="W92"/>
  <c r="S92"/>
  <c r="O92"/>
  <c r="K92"/>
  <c r="AH90"/>
  <c r="AD90"/>
  <c r="Y90"/>
  <c r="T90"/>
  <c r="P90"/>
  <c r="L90"/>
  <c r="AE88"/>
  <c r="AA88"/>
  <c r="U88"/>
  <c r="Q88"/>
  <c r="M88"/>
  <c r="AF86"/>
  <c r="AB86"/>
  <c r="V86"/>
  <c r="R86"/>
  <c r="N86"/>
  <c r="J86"/>
  <c r="AG84"/>
  <c r="AC84"/>
  <c r="W84"/>
  <c r="S84"/>
  <c r="O84"/>
  <c r="K84"/>
  <c r="AH78"/>
  <c r="AD78"/>
  <c r="Y78"/>
  <c r="T78"/>
  <c r="P78"/>
  <c r="AG74"/>
  <c r="AC74"/>
  <c r="W74"/>
  <c r="S74"/>
  <c r="O74"/>
  <c r="AG72"/>
  <c r="AB72"/>
  <c r="S72"/>
  <c r="Z60"/>
  <c r="X60"/>
  <c r="J60"/>
  <c r="N60"/>
  <c r="R60"/>
  <c r="V60"/>
  <c r="AB60"/>
  <c r="AF60"/>
  <c r="M60"/>
  <c r="Q60"/>
  <c r="U60"/>
  <c r="AA60"/>
  <c r="AE60"/>
  <c r="L60"/>
  <c r="P60"/>
  <c r="T60"/>
  <c r="Y60"/>
  <c r="AD60"/>
  <c r="AH60"/>
  <c r="K60"/>
  <c r="O60"/>
  <c r="S60"/>
  <c r="W60"/>
  <c r="AC60"/>
  <c r="AG60"/>
  <c r="Z52"/>
  <c r="X52"/>
  <c r="J52"/>
  <c r="N52"/>
  <c r="R52"/>
  <c r="V52"/>
  <c r="AB52"/>
  <c r="AF52"/>
  <c r="M52"/>
  <c r="Q52"/>
  <c r="U52"/>
  <c r="AA52"/>
  <c r="AE52"/>
  <c r="L52"/>
  <c r="P52"/>
  <c r="T52"/>
  <c r="Y52"/>
  <c r="AD52"/>
  <c r="AH52"/>
  <c r="K52"/>
  <c r="O52"/>
  <c r="S52"/>
  <c r="W52"/>
  <c r="AC52"/>
  <c r="AG52"/>
  <c r="Z66"/>
  <c r="X66"/>
  <c r="K66"/>
  <c r="O66"/>
  <c r="S66"/>
  <c r="W66"/>
  <c r="AC66"/>
  <c r="AG66"/>
  <c r="J66"/>
  <c r="N66"/>
  <c r="R66"/>
  <c r="V66"/>
  <c r="AB66"/>
  <c r="AF66"/>
  <c r="M66"/>
  <c r="Q66"/>
  <c r="U66"/>
  <c r="AA66"/>
  <c r="AE66"/>
  <c r="L66"/>
  <c r="P66"/>
  <c r="T66"/>
  <c r="Y66"/>
  <c r="AD66"/>
  <c r="AH66"/>
  <c r="Z74"/>
  <c r="X74"/>
  <c r="L74"/>
  <c r="Z78"/>
  <c r="X78"/>
  <c r="M136"/>
  <c r="Q136"/>
  <c r="U136"/>
  <c r="AA136"/>
  <c r="AE136"/>
  <c r="L136"/>
  <c r="P136"/>
  <c r="T136"/>
  <c r="Y136"/>
  <c r="AD136"/>
  <c r="AH136"/>
  <c r="Z136"/>
  <c r="X136"/>
  <c r="K136"/>
  <c r="O136"/>
  <c r="S136"/>
  <c r="W136"/>
  <c r="AC136"/>
  <c r="AG136"/>
  <c r="J136"/>
  <c r="N136"/>
  <c r="R136"/>
  <c r="V136"/>
  <c r="AB136"/>
  <c r="AF136"/>
  <c r="M144"/>
  <c r="Q144"/>
  <c r="U144"/>
  <c r="AA144"/>
  <c r="AE144"/>
  <c r="L144"/>
  <c r="P144"/>
  <c r="T144"/>
  <c r="Y144"/>
  <c r="AD144"/>
  <c r="AH144"/>
  <c r="Z144"/>
  <c r="X144"/>
  <c r="K144"/>
  <c r="O144"/>
  <c r="S144"/>
  <c r="W144"/>
  <c r="AC144"/>
  <c r="AG144"/>
  <c r="J144"/>
  <c r="N144"/>
  <c r="R144"/>
  <c r="V144"/>
  <c r="AB144"/>
  <c r="AF144"/>
  <c r="M152"/>
  <c r="Q152"/>
  <c r="U152"/>
  <c r="AA152"/>
  <c r="AE152"/>
  <c r="L152"/>
  <c r="P152"/>
  <c r="T152"/>
  <c r="Y152"/>
  <c r="AD152"/>
  <c r="AH152"/>
  <c r="Z152"/>
  <c r="X152"/>
  <c r="K152"/>
  <c r="O152"/>
  <c r="S152"/>
  <c r="W152"/>
  <c r="AC152"/>
  <c r="AG152"/>
  <c r="J152"/>
  <c r="N152"/>
  <c r="R152"/>
  <c r="V152"/>
  <c r="AB152"/>
  <c r="AF152"/>
  <c r="Z160"/>
  <c r="X160"/>
  <c r="J160"/>
  <c r="N160"/>
  <c r="R160"/>
  <c r="V160"/>
  <c r="AB160"/>
  <c r="AF160"/>
  <c r="M160"/>
  <c r="Q160"/>
  <c r="U160"/>
  <c r="AA160"/>
  <c r="AE160"/>
  <c r="L160"/>
  <c r="P160"/>
  <c r="T160"/>
  <c r="Y160"/>
  <c r="AD160"/>
  <c r="AH160"/>
  <c r="K160"/>
  <c r="O160"/>
  <c r="S160"/>
  <c r="W160"/>
  <c r="AC160"/>
  <c r="AG160"/>
  <c r="Z172"/>
  <c r="X172"/>
  <c r="L172"/>
  <c r="P172"/>
  <c r="T172"/>
  <c r="Y172"/>
  <c r="AD172"/>
  <c r="AH172"/>
  <c r="K172"/>
  <c r="O172"/>
  <c r="S172"/>
  <c r="W172"/>
  <c r="AC172"/>
  <c r="AG172"/>
  <c r="J172"/>
  <c r="N172"/>
  <c r="R172"/>
  <c r="V172"/>
  <c r="AB172"/>
  <c r="AF172"/>
  <c r="M172"/>
  <c r="Q172"/>
  <c r="U172"/>
  <c r="AA172"/>
  <c r="AE172"/>
  <c r="K186"/>
  <c r="O186"/>
  <c r="S186"/>
  <c r="W186"/>
  <c r="AC186"/>
  <c r="AG186"/>
  <c r="J186"/>
  <c r="N186"/>
  <c r="R186"/>
  <c r="V186"/>
  <c r="AB186"/>
  <c r="AF186"/>
  <c r="M186"/>
  <c r="Q186"/>
  <c r="U186"/>
  <c r="AA186"/>
  <c r="AE186"/>
  <c r="Z186"/>
  <c r="X186"/>
  <c r="L186"/>
  <c r="P186"/>
  <c r="T186"/>
  <c r="Y186"/>
  <c r="AD186"/>
  <c r="AH186"/>
  <c r="L192"/>
  <c r="P192"/>
  <c r="T192"/>
  <c r="Y192"/>
  <c r="AD192"/>
  <c r="AH192"/>
  <c r="K192"/>
  <c r="O192"/>
  <c r="S192"/>
  <c r="W192"/>
  <c r="AC192"/>
  <c r="AG192"/>
  <c r="Z192"/>
  <c r="X192"/>
  <c r="J192"/>
  <c r="N192"/>
  <c r="R192"/>
  <c r="V192"/>
  <c r="AB192"/>
  <c r="AF192"/>
  <c r="M192"/>
  <c r="Q192"/>
  <c r="U192"/>
  <c r="AA192"/>
  <c r="AE192"/>
  <c r="L200"/>
  <c r="P200"/>
  <c r="T200"/>
  <c r="Y200"/>
  <c r="AD200"/>
  <c r="AH200"/>
  <c r="K200"/>
  <c r="O200"/>
  <c r="S200"/>
  <c r="W200"/>
  <c r="AC200"/>
  <c r="AG200"/>
  <c r="Z200"/>
  <c r="X200"/>
  <c r="J200"/>
  <c r="N200"/>
  <c r="R200"/>
  <c r="V200"/>
  <c r="AB200"/>
  <c r="AF200"/>
  <c r="M200"/>
  <c r="Q200"/>
  <c r="U200"/>
  <c r="AA200"/>
  <c r="AE200"/>
  <c r="M206"/>
  <c r="Q206"/>
  <c r="U206"/>
  <c r="AA206"/>
  <c r="AE206"/>
  <c r="Z206"/>
  <c r="X206"/>
  <c r="L206"/>
  <c r="P206"/>
  <c r="T206"/>
  <c r="Y206"/>
  <c r="AD206"/>
  <c r="AH206"/>
  <c r="K206"/>
  <c r="O206"/>
  <c r="S206"/>
  <c r="W206"/>
  <c r="AC206"/>
  <c r="AG206"/>
  <c r="J206"/>
  <c r="N206"/>
  <c r="R206"/>
  <c r="V206"/>
  <c r="AB206"/>
  <c r="AF206"/>
  <c r="L120"/>
  <c r="P120"/>
  <c r="T120"/>
  <c r="Y120"/>
  <c r="AD120"/>
  <c r="AH120"/>
  <c r="K120"/>
  <c r="O120"/>
  <c r="S120"/>
  <c r="W120"/>
  <c r="AC120"/>
  <c r="AG120"/>
  <c r="Z120"/>
  <c r="X120"/>
  <c r="J120"/>
  <c r="N120"/>
  <c r="R120"/>
  <c r="V120"/>
  <c r="AB120"/>
  <c r="AF120"/>
  <c r="M120"/>
  <c r="Q120"/>
  <c r="U120"/>
  <c r="AA120"/>
  <c r="AE120"/>
  <c r="J118"/>
  <c r="Z118"/>
  <c r="X118"/>
  <c r="L14"/>
  <c r="Z14"/>
  <c r="X14"/>
  <c r="AF14"/>
  <c r="AB14"/>
  <c r="Z10"/>
  <c r="X10"/>
  <c r="L10"/>
  <c r="P10"/>
  <c r="T10"/>
  <c r="Y10"/>
  <c r="AD10"/>
  <c r="AH10"/>
  <c r="K10"/>
  <c r="O10"/>
  <c r="S10"/>
  <c r="W10"/>
  <c r="AC10"/>
  <c r="AG10"/>
  <c r="J10"/>
  <c r="N10"/>
  <c r="R10"/>
  <c r="V10"/>
  <c r="AB10"/>
  <c r="AF10"/>
  <c r="M10"/>
  <c r="Q10"/>
  <c r="U10"/>
  <c r="AA10"/>
  <c r="AE10"/>
  <c r="AE106"/>
  <c r="AA106"/>
  <c r="U106"/>
  <c r="Q106"/>
  <c r="M106"/>
  <c r="AF104"/>
  <c r="AB104"/>
  <c r="V104"/>
  <c r="R104"/>
  <c r="N104"/>
  <c r="J104"/>
  <c r="AG102"/>
  <c r="AC102"/>
  <c r="W102"/>
  <c r="S102"/>
  <c r="O102"/>
  <c r="K102"/>
  <c r="AH100"/>
  <c r="AD100"/>
  <c r="Y100"/>
  <c r="T100"/>
  <c r="P100"/>
  <c r="L100"/>
  <c r="AE98"/>
  <c r="AA98"/>
  <c r="U98"/>
  <c r="Q98"/>
  <c r="M98"/>
  <c r="AF96"/>
  <c r="AB96"/>
  <c r="V96"/>
  <c r="R96"/>
  <c r="N96"/>
  <c r="J96"/>
  <c r="AG94"/>
  <c r="AC94"/>
  <c r="W94"/>
  <c r="S94"/>
  <c r="O94"/>
  <c r="K94"/>
  <c r="AH92"/>
  <c r="AD92"/>
  <c r="Y92"/>
  <c r="T92"/>
  <c r="P92"/>
  <c r="L92"/>
  <c r="AE90"/>
  <c r="AA90"/>
  <c r="U90"/>
  <c r="Q90"/>
  <c r="M90"/>
  <c r="AF88"/>
  <c r="AB88"/>
  <c r="V88"/>
  <c r="R88"/>
  <c r="N88"/>
  <c r="J88"/>
  <c r="AG86"/>
  <c r="AC86"/>
  <c r="W86"/>
  <c r="S86"/>
  <c r="O86"/>
  <c r="K86"/>
  <c r="AH84"/>
  <c r="AD84"/>
  <c r="Y84"/>
  <c r="T84"/>
  <c r="P84"/>
  <c r="L84"/>
  <c r="AE78"/>
  <c r="AA78"/>
  <c r="U78"/>
  <c r="Q78"/>
  <c r="M78"/>
  <c r="AH74"/>
  <c r="AD74"/>
  <c r="Y74"/>
  <c r="T74"/>
  <c r="P74"/>
  <c r="K74"/>
  <c r="AH72"/>
  <c r="AC72"/>
  <c r="V72"/>
  <c r="J72"/>
  <c r="P31" i="5"/>
  <c r="P29"/>
  <c r="Q31"/>
  <c r="Q29"/>
  <c r="P32"/>
  <c r="Q32"/>
  <c r="X82" i="8"/>
  <c r="Z82"/>
  <c r="AH80"/>
  <c r="AD80"/>
  <c r="Y80"/>
  <c r="T80"/>
  <c r="P80"/>
  <c r="L80"/>
  <c r="Z80"/>
  <c r="AE80"/>
  <c r="AA80"/>
  <c r="U80"/>
  <c r="Q80"/>
  <c r="M80"/>
  <c r="AF80"/>
  <c r="AB80"/>
  <c r="V80"/>
  <c r="R80"/>
  <c r="N80"/>
  <c r="J80"/>
  <c r="X80"/>
  <c r="AG80"/>
  <c r="AC80"/>
  <c r="W80"/>
  <c r="S80"/>
  <c r="O80"/>
  <c r="AE76"/>
  <c r="AA76"/>
  <c r="U76"/>
  <c r="Q76"/>
  <c r="M76"/>
  <c r="AF76"/>
  <c r="AB76"/>
  <c r="V76"/>
  <c r="R76"/>
  <c r="N76"/>
  <c r="J76"/>
  <c r="X76"/>
  <c r="AG76"/>
  <c r="AC76"/>
  <c r="W76"/>
  <c r="S76"/>
  <c r="O76"/>
  <c r="K76"/>
  <c r="Z76"/>
  <c r="AH76"/>
  <c r="AD76"/>
  <c r="Y76"/>
  <c r="T76"/>
  <c r="P76"/>
  <c r="AH82"/>
  <c r="AD82"/>
  <c r="Y82"/>
  <c r="T82"/>
  <c r="P82"/>
  <c r="L82"/>
  <c r="AE82"/>
  <c r="AA82"/>
  <c r="U82"/>
  <c r="Q82"/>
  <c r="M82"/>
  <c r="AF82"/>
  <c r="AB82"/>
  <c r="V82"/>
  <c r="R82"/>
  <c r="N82"/>
  <c r="J82"/>
  <c r="AG82"/>
  <c r="AC82"/>
  <c r="W82"/>
  <c r="S82"/>
  <c r="O82"/>
  <c r="AE18"/>
  <c r="AA18"/>
  <c r="U18"/>
  <c r="Q18"/>
  <c r="M18"/>
  <c r="AF18"/>
  <c r="AB18"/>
  <c r="V18"/>
  <c r="R18"/>
  <c r="N18"/>
  <c r="J18"/>
  <c r="AG18"/>
  <c r="AC18"/>
  <c r="W18"/>
  <c r="S18"/>
  <c r="O18"/>
  <c r="K18"/>
  <c r="AH18"/>
  <c r="AD18"/>
  <c r="Y18"/>
  <c r="T18"/>
  <c r="P18"/>
  <c r="AG118"/>
  <c r="AC118"/>
  <c r="W118"/>
  <c r="S118"/>
  <c r="O118"/>
  <c r="K118"/>
  <c r="AH118"/>
  <c r="AD118"/>
  <c r="Y118"/>
  <c r="T118"/>
  <c r="P118"/>
  <c r="L118"/>
  <c r="AE118"/>
  <c r="AA118"/>
  <c r="U118"/>
  <c r="Q118"/>
  <c r="M118"/>
  <c r="AF118"/>
  <c r="AB118"/>
  <c r="V118"/>
  <c r="R118"/>
  <c r="N118"/>
  <c r="AE14"/>
  <c r="AA14"/>
  <c r="U14"/>
  <c r="Q14"/>
  <c r="M14"/>
  <c r="V14"/>
  <c r="R14"/>
  <c r="N14"/>
  <c r="J14"/>
  <c r="AG14"/>
  <c r="AC14"/>
  <c r="W14"/>
  <c r="S14"/>
  <c r="O14"/>
  <c r="K14"/>
  <c r="AH14"/>
  <c r="AD14"/>
  <c r="Y14"/>
  <c r="T14"/>
  <c r="P14"/>
  <c r="AE124"/>
  <c r="AA124"/>
  <c r="U124"/>
  <c r="Q124"/>
  <c r="M124"/>
  <c r="AF124"/>
  <c r="AB124"/>
  <c r="V124"/>
  <c r="R124"/>
  <c r="N124"/>
  <c r="J124"/>
  <c r="AG124"/>
  <c r="AC124"/>
  <c r="W124"/>
  <c r="S124"/>
  <c r="O124"/>
  <c r="K124"/>
  <c r="AH124"/>
  <c r="AD124"/>
  <c r="Y124"/>
  <c r="T124"/>
  <c r="P124"/>
  <c r="AE12"/>
  <c r="AA12"/>
  <c r="U12"/>
  <c r="Q12"/>
  <c r="M12"/>
  <c r="AF12"/>
  <c r="AB12"/>
  <c r="V12"/>
  <c r="R12"/>
  <c r="N12"/>
  <c r="J12"/>
  <c r="AG12"/>
  <c r="AC12"/>
  <c r="W12"/>
  <c r="S12"/>
  <c r="O12"/>
  <c r="K12"/>
  <c r="AH12"/>
  <c r="AD12"/>
  <c r="Y12"/>
  <c r="T12"/>
  <c r="P12"/>
  <c r="H184"/>
  <c r="H126"/>
  <c r="H128"/>
  <c r="H130"/>
  <c r="H132"/>
  <c r="H134"/>
  <c r="H136"/>
  <c r="H138"/>
  <c r="H140"/>
  <c r="H142"/>
  <c r="H144"/>
  <c r="H146"/>
  <c r="H148"/>
  <c r="H150"/>
  <c r="H152"/>
  <c r="H154"/>
  <c r="H156"/>
  <c r="H158"/>
  <c r="H160"/>
  <c r="H162"/>
  <c r="H164"/>
  <c r="H166"/>
  <c r="H168"/>
  <c r="H170"/>
  <c r="H172"/>
  <c r="H174"/>
  <c r="H176"/>
  <c r="H178"/>
  <c r="H180"/>
  <c r="H182"/>
  <c r="H6"/>
  <c r="H8"/>
  <c r="H10"/>
  <c r="H12"/>
  <c r="H14"/>
  <c r="H16"/>
  <c r="H18"/>
  <c r="H20"/>
  <c r="H22"/>
  <c r="H24"/>
  <c r="H26"/>
  <c r="H28"/>
  <c r="H30"/>
  <c r="H32"/>
  <c r="H34"/>
  <c r="H36"/>
  <c r="H38"/>
  <c r="H40"/>
  <c r="H42"/>
  <c r="H44"/>
  <c r="H46"/>
  <c r="H48"/>
  <c r="H50"/>
  <c r="H52"/>
  <c r="H54"/>
  <c r="H56"/>
  <c r="H58"/>
  <c r="H60"/>
  <c r="H62"/>
  <c r="H64"/>
  <c r="H66"/>
  <c r="H68"/>
  <c r="H70"/>
  <c r="H72"/>
  <c r="H74"/>
  <c r="H76"/>
  <c r="H78"/>
  <c r="H80"/>
  <c r="H82"/>
  <c r="H84"/>
  <c r="H86"/>
  <c r="H88"/>
  <c r="H90"/>
  <c r="H92"/>
  <c r="H94"/>
  <c r="H96"/>
  <c r="H98"/>
  <c r="H100"/>
  <c r="H102"/>
  <c r="H104"/>
  <c r="H106"/>
  <c r="H186"/>
  <c r="H188"/>
  <c r="H190"/>
  <c r="H192"/>
  <c r="H194"/>
  <c r="H196"/>
  <c r="H198"/>
  <c r="H200"/>
  <c r="H202"/>
  <c r="H204"/>
  <c r="H206"/>
  <c r="H208"/>
  <c r="H108"/>
  <c r="H110"/>
  <c r="H112"/>
  <c r="H114"/>
  <c r="H116"/>
  <c r="H118"/>
  <c r="H120"/>
  <c r="H122"/>
  <c r="H124"/>
  <c r="I126"/>
  <c r="I128"/>
  <c r="I130"/>
  <c r="I132"/>
  <c r="I134"/>
  <c r="I136"/>
  <c r="I138"/>
  <c r="I140"/>
  <c r="I142"/>
  <c r="I144"/>
  <c r="I146"/>
  <c r="I148"/>
  <c r="I150"/>
  <c r="I152"/>
  <c r="I154"/>
  <c r="I156"/>
  <c r="I158"/>
  <c r="I160"/>
  <c r="I162"/>
  <c r="I164"/>
  <c r="I166"/>
  <c r="I168"/>
  <c r="I170"/>
  <c r="I172"/>
  <c r="I174"/>
  <c r="I176"/>
  <c r="I178"/>
  <c r="I180"/>
  <c r="I182"/>
  <c r="I6"/>
  <c r="I8"/>
  <c r="I10"/>
  <c r="I12"/>
  <c r="I14"/>
  <c r="I16"/>
  <c r="I18"/>
  <c r="I20"/>
  <c r="I22"/>
  <c r="I24"/>
  <c r="I26"/>
  <c r="I28"/>
  <c r="I30"/>
  <c r="I32"/>
  <c r="I34"/>
  <c r="I36"/>
  <c r="I38"/>
  <c r="I40"/>
  <c r="I42"/>
  <c r="I44"/>
  <c r="I46"/>
  <c r="I48"/>
  <c r="I50"/>
  <c r="I52"/>
  <c r="I54"/>
  <c r="I56"/>
  <c r="I58"/>
  <c r="I60"/>
  <c r="I62"/>
  <c r="I64"/>
  <c r="I66"/>
  <c r="I68"/>
  <c r="I70"/>
  <c r="I72"/>
  <c r="I74"/>
  <c r="I76"/>
  <c r="I78"/>
  <c r="I80"/>
  <c r="I82"/>
  <c r="I84"/>
  <c r="I86"/>
  <c r="I88"/>
  <c r="I90"/>
  <c r="I92"/>
  <c r="I94"/>
  <c r="I96"/>
  <c r="I98"/>
  <c r="I100"/>
  <c r="I102"/>
  <c r="I104"/>
  <c r="I106"/>
  <c r="I184"/>
  <c r="I188"/>
  <c r="I190"/>
  <c r="I192"/>
  <c r="I194"/>
  <c r="I196"/>
  <c r="I198"/>
  <c r="I200"/>
  <c r="I202"/>
  <c r="I204"/>
  <c r="I206"/>
  <c r="I208"/>
  <c r="I108"/>
  <c r="I110"/>
  <c r="I112"/>
  <c r="I114"/>
  <c r="I116"/>
  <c r="I118"/>
  <c r="I120"/>
  <c r="I122"/>
  <c r="I124"/>
  <c r="I186"/>
  <c r="F2"/>
  <c r="G2"/>
  <c r="Q20" i="5"/>
  <c r="P20"/>
  <c r="O106" i="3"/>
  <c r="N106"/>
  <c r="P106"/>
  <c r="J100"/>
  <c r="O100"/>
  <c r="M100"/>
  <c r="P100"/>
  <c r="P118"/>
  <c r="O118"/>
  <c r="J118"/>
  <c r="N118"/>
  <c r="P28"/>
  <c r="M132"/>
  <c r="J132"/>
  <c r="J130"/>
  <c r="J216"/>
  <c r="N200"/>
  <c r="J176"/>
  <c r="J184"/>
  <c r="J192"/>
  <c r="J200"/>
  <c r="P24"/>
  <c r="P220"/>
  <c r="P212"/>
  <c r="P204"/>
  <c r="P196"/>
  <c r="P188"/>
  <c r="P180"/>
  <c r="P172"/>
  <c r="P164"/>
  <c r="P156"/>
  <c r="P148"/>
  <c r="P140"/>
  <c r="P132"/>
  <c r="P112"/>
  <c r="P102"/>
  <c r="P84"/>
  <c r="P52"/>
  <c r="P44"/>
  <c r="P36"/>
  <c r="P26"/>
  <c r="P18"/>
  <c r="P214"/>
  <c r="P206"/>
  <c r="P198"/>
  <c r="P190"/>
  <c r="P182"/>
  <c r="P174"/>
  <c r="P166"/>
  <c r="P158"/>
  <c r="P150"/>
  <c r="P134"/>
  <c r="P116"/>
  <c r="P104"/>
  <c r="P86"/>
  <c r="P62"/>
  <c r="P54"/>
  <c r="P46"/>
  <c r="P30"/>
  <c r="P20"/>
  <c r="P216"/>
  <c r="P208"/>
  <c r="P200"/>
  <c r="P192"/>
  <c r="P184"/>
  <c r="P176"/>
  <c r="P168"/>
  <c r="P160"/>
  <c r="P152"/>
  <c r="P144"/>
  <c r="P136"/>
  <c r="P120"/>
  <c r="P108"/>
  <c r="P96"/>
  <c r="P88"/>
  <c r="P72"/>
  <c r="P64"/>
  <c r="P56"/>
  <c r="P40"/>
  <c r="P32"/>
  <c r="P218"/>
  <c r="P210"/>
  <c r="P202"/>
  <c r="P194"/>
  <c r="P186"/>
  <c r="P178"/>
  <c r="P170"/>
  <c r="P162"/>
  <c r="P154"/>
  <c r="P146"/>
  <c r="P138"/>
  <c r="P122"/>
  <c r="P110"/>
  <c r="P98"/>
  <c r="P82"/>
  <c r="P50"/>
  <c r="P42"/>
  <c r="P34"/>
  <c r="P42" i="5"/>
  <c r="P8"/>
  <c r="P10"/>
  <c r="Q42"/>
  <c r="Q40"/>
  <c r="Q38"/>
  <c r="Q35"/>
  <c r="Q25"/>
  <c r="Q23"/>
  <c r="Q19"/>
  <c r="Q17"/>
  <c r="Q13"/>
  <c r="Q11"/>
  <c r="Q9"/>
  <c r="Q41"/>
  <c r="Q39"/>
  <c r="Q37"/>
  <c r="Q28"/>
  <c r="Q24"/>
  <c r="Q22"/>
  <c r="Q18"/>
  <c r="Q16"/>
  <c r="Q12"/>
  <c r="Q10"/>
  <c r="Q8"/>
  <c r="P16"/>
  <c r="P22"/>
  <c r="P24"/>
  <c r="P28"/>
  <c r="P37"/>
  <c r="P39"/>
  <c r="P41"/>
  <c r="P12"/>
  <c r="P18"/>
  <c r="P142" i="3"/>
  <c r="N142"/>
  <c r="P9" i="5"/>
  <c r="P11"/>
  <c r="P13"/>
  <c r="P17"/>
  <c r="P19"/>
  <c r="P23"/>
  <c r="P25"/>
  <c r="P35"/>
  <c r="P38"/>
  <c r="P40"/>
  <c r="P128" i="3"/>
  <c r="P90"/>
  <c r="P130"/>
  <c r="P126"/>
  <c r="P124"/>
  <c r="P92"/>
  <c r="N92"/>
  <c r="P78"/>
  <c r="P76"/>
  <c r="N76"/>
  <c r="P74"/>
  <c r="P70"/>
  <c r="P68"/>
  <c r="O58"/>
  <c r="P80"/>
  <c r="P94"/>
  <c r="O220"/>
  <c r="O218"/>
  <c r="O216"/>
  <c r="O214"/>
  <c r="O212"/>
  <c r="O210"/>
  <c r="O208"/>
  <c r="O206"/>
  <c r="O204"/>
  <c r="O202"/>
  <c r="O200"/>
  <c r="O198"/>
  <c r="O196"/>
  <c r="O194"/>
  <c r="O192"/>
  <c r="O190"/>
  <c r="O188"/>
  <c r="O186"/>
  <c r="O184"/>
  <c r="O182"/>
  <c r="O180"/>
  <c r="O178"/>
  <c r="O176"/>
  <c r="O174"/>
  <c r="O172"/>
  <c r="O170"/>
  <c r="O168"/>
  <c r="O166"/>
  <c r="O164"/>
  <c r="O162"/>
  <c r="O160"/>
  <c r="O158"/>
  <c r="O156"/>
  <c r="O154"/>
  <c r="O152"/>
  <c r="O150"/>
  <c r="O148"/>
  <c r="O146"/>
  <c r="O144"/>
  <c r="O142"/>
  <c r="O140"/>
  <c r="O138"/>
  <c r="O136"/>
  <c r="O134"/>
  <c r="O132"/>
  <c r="O130"/>
  <c r="O128"/>
  <c r="O126"/>
  <c r="O124"/>
  <c r="O122"/>
  <c r="O120"/>
  <c r="O116"/>
  <c r="O112"/>
  <c r="O110"/>
  <c r="O108"/>
  <c r="O104"/>
  <c r="O102"/>
  <c r="O98"/>
  <c r="O96"/>
  <c r="O92"/>
  <c r="O90"/>
  <c r="O88"/>
  <c r="O86"/>
  <c r="O84"/>
  <c r="O82"/>
  <c r="O78"/>
  <c r="O76"/>
  <c r="O74"/>
  <c r="O72"/>
  <c r="O70"/>
  <c r="O64"/>
  <c r="O62"/>
  <c r="O56"/>
  <c r="O54"/>
  <c r="O52"/>
  <c r="O50"/>
  <c r="O46"/>
  <c r="O44"/>
  <c r="O42"/>
  <c r="O40"/>
  <c r="O36"/>
  <c r="O34"/>
  <c r="O32"/>
  <c r="O30"/>
  <c r="O28"/>
  <c r="O26"/>
  <c r="O24"/>
  <c r="O22"/>
  <c r="O20"/>
  <c r="O18"/>
  <c r="P22"/>
  <c r="P66"/>
  <c r="O48"/>
  <c r="M48"/>
  <c r="P48"/>
  <c r="P114"/>
  <c r="P38"/>
  <c r="M38"/>
  <c r="O38"/>
  <c r="O114"/>
  <c r="O80"/>
  <c r="O68"/>
  <c r="O66"/>
  <c r="O94"/>
  <c r="O60"/>
  <c r="P60"/>
  <c r="P58"/>
  <c r="N130"/>
  <c r="J126"/>
  <c r="N126"/>
  <c r="M140"/>
  <c r="N140"/>
  <c r="J140"/>
  <c r="N138"/>
  <c r="J138"/>
  <c r="M138"/>
  <c r="J136"/>
  <c r="M136"/>
  <c r="J134"/>
  <c r="N134"/>
  <c r="M134"/>
  <c r="M128"/>
  <c r="N128"/>
  <c r="J128"/>
  <c r="N124"/>
  <c r="J124"/>
  <c r="M124"/>
  <c r="J122"/>
  <c r="M122"/>
  <c r="M120"/>
  <c r="J120"/>
  <c r="N120"/>
  <c r="M116"/>
  <c r="N116"/>
  <c r="J116"/>
  <c r="N114"/>
  <c r="J114"/>
  <c r="M114"/>
  <c r="J112"/>
  <c r="M112"/>
  <c r="M110"/>
  <c r="J110"/>
  <c r="N110"/>
  <c r="M108"/>
  <c r="N108"/>
  <c r="J108"/>
  <c r="N104"/>
  <c r="J104"/>
  <c r="M104"/>
  <c r="J102"/>
  <c r="M102"/>
  <c r="M98"/>
  <c r="J98"/>
  <c r="N98"/>
  <c r="M96"/>
  <c r="N96"/>
  <c r="J96"/>
  <c r="N94"/>
  <c r="J94"/>
  <c r="M94"/>
  <c r="J92"/>
  <c r="M92"/>
  <c r="M90"/>
  <c r="J90"/>
  <c r="N90"/>
  <c r="M88"/>
  <c r="N88"/>
  <c r="J88"/>
  <c r="N86"/>
  <c r="J86"/>
  <c r="M86"/>
  <c r="J84"/>
  <c r="M84"/>
  <c r="M82"/>
  <c r="J82"/>
  <c r="N82"/>
  <c r="M80"/>
  <c r="N80"/>
  <c r="J80"/>
  <c r="J78"/>
  <c r="N78"/>
  <c r="M78"/>
  <c r="J76"/>
  <c r="M76"/>
  <c r="M74"/>
  <c r="J74"/>
  <c r="N74"/>
  <c r="M72"/>
  <c r="N72"/>
  <c r="J72"/>
  <c r="N70"/>
  <c r="J70"/>
  <c r="M70"/>
  <c r="J68"/>
  <c r="M68"/>
  <c r="M66"/>
  <c r="J66"/>
  <c r="N66"/>
  <c r="M64"/>
  <c r="N64"/>
  <c r="J64"/>
  <c r="N62"/>
  <c r="J62"/>
  <c r="M62"/>
  <c r="J60"/>
  <c r="M60"/>
  <c r="M58"/>
  <c r="J58"/>
  <c r="N58"/>
  <c r="M56"/>
  <c r="N56"/>
  <c r="J56"/>
  <c r="N54"/>
  <c r="J54"/>
  <c r="M54"/>
  <c r="J52"/>
  <c r="M52"/>
  <c r="M50"/>
  <c r="J50"/>
  <c r="N50"/>
  <c r="N48"/>
  <c r="J48"/>
  <c r="M46"/>
  <c r="N46"/>
  <c r="J46"/>
  <c r="N44"/>
  <c r="J44"/>
  <c r="M44"/>
  <c r="J42"/>
  <c r="M42"/>
  <c r="M40"/>
  <c r="J40"/>
  <c r="N40"/>
  <c r="N38"/>
  <c r="J38"/>
  <c r="J36"/>
  <c r="M36"/>
  <c r="N36"/>
  <c r="J34"/>
  <c r="M34"/>
  <c r="N34"/>
  <c r="M32"/>
  <c r="J32"/>
  <c r="N32"/>
  <c r="N30"/>
  <c r="J30"/>
  <c r="J28"/>
  <c r="M28"/>
  <c r="N28"/>
  <c r="J26"/>
  <c r="M26"/>
  <c r="N26"/>
  <c r="M24"/>
  <c r="J24"/>
  <c r="N24"/>
  <c r="N22"/>
  <c r="J22"/>
  <c r="J20"/>
  <c r="M20"/>
  <c r="N20"/>
  <c r="J18"/>
  <c r="M18"/>
  <c r="N18"/>
  <c r="I10"/>
  <c r="C6" i="5"/>
  <c r="N16" i="3"/>
  <c r="F10"/>
  <c r="M16"/>
  <c r="L16"/>
  <c r="K16"/>
  <c r="J16"/>
  <c r="C20" i="5" l="1"/>
  <c r="M30"/>
  <c r="M32"/>
  <c r="G31"/>
  <c r="C28"/>
  <c r="G30"/>
  <c r="D29"/>
  <c r="M29"/>
  <c r="M31"/>
  <c r="G29"/>
  <c r="D31"/>
  <c r="D28"/>
  <c r="C31"/>
  <c r="C29"/>
  <c r="Z4" i="8"/>
  <c r="X4"/>
  <c r="E12" i="5"/>
  <c r="E28"/>
  <c r="L30"/>
  <c r="L32"/>
  <c r="E31"/>
  <c r="L29"/>
  <c r="K29" s="1"/>
  <c r="L31"/>
  <c r="K31" s="1"/>
  <c r="E29"/>
  <c r="L20"/>
  <c r="O30"/>
  <c r="E20"/>
  <c r="E8"/>
  <c r="X2" i="8"/>
  <c r="O29" i="5"/>
  <c r="O32"/>
  <c r="O31"/>
  <c r="Z2" i="8"/>
  <c r="J10" i="3"/>
  <c r="O20" i="5"/>
  <c r="D20"/>
  <c r="I4" i="8"/>
  <c r="I2" s="1"/>
  <c r="O16" i="3"/>
  <c r="Q6" i="5" s="1"/>
  <c r="K4" i="8"/>
  <c r="K2" s="1"/>
  <c r="O4"/>
  <c r="O2" s="1"/>
  <c r="S4"/>
  <c r="S2" s="1"/>
  <c r="W4"/>
  <c r="W2" s="1"/>
  <c r="AC4"/>
  <c r="AC2" s="1"/>
  <c r="AG4"/>
  <c r="AG2" s="1"/>
  <c r="J4"/>
  <c r="J2" s="1"/>
  <c r="N4"/>
  <c r="N2" s="1"/>
  <c r="R4"/>
  <c r="R2" s="1"/>
  <c r="V4"/>
  <c r="V2" s="1"/>
  <c r="AB4"/>
  <c r="AB2" s="1"/>
  <c r="AF4"/>
  <c r="AF2" s="1"/>
  <c r="M4"/>
  <c r="M2" s="1"/>
  <c r="Q4"/>
  <c r="Q2" s="1"/>
  <c r="U4"/>
  <c r="U2" s="1"/>
  <c r="AA4"/>
  <c r="AA2" s="1"/>
  <c r="AE4"/>
  <c r="AE2" s="1"/>
  <c r="L4"/>
  <c r="L2" s="1"/>
  <c r="P4"/>
  <c r="P2" s="1"/>
  <c r="T4"/>
  <c r="T2" s="1"/>
  <c r="Y4"/>
  <c r="Y2" s="1"/>
  <c r="AD4"/>
  <c r="AD2" s="1"/>
  <c r="AH4"/>
  <c r="AH2" s="1"/>
  <c r="D8" i="5"/>
  <c r="G20"/>
  <c r="I20" s="1"/>
  <c r="M20"/>
  <c r="K20" s="1"/>
  <c r="H4" i="8"/>
  <c r="H2" s="1"/>
  <c r="Q15" i="5"/>
  <c r="P15"/>
  <c r="O16"/>
  <c r="O17"/>
  <c r="O28"/>
  <c r="O35"/>
  <c r="O19"/>
  <c r="O18"/>
  <c r="O38"/>
  <c r="O23"/>
  <c r="O40"/>
  <c r="O39"/>
  <c r="O24"/>
  <c r="O25"/>
  <c r="O42"/>
  <c r="O37"/>
  <c r="O41"/>
  <c r="O22"/>
  <c r="G42"/>
  <c r="G17"/>
  <c r="C11"/>
  <c r="C42"/>
  <c r="C38"/>
  <c r="C30"/>
  <c r="C23"/>
  <c r="C17"/>
  <c r="G32"/>
  <c r="G18"/>
  <c r="C10"/>
  <c r="C41"/>
  <c r="C37"/>
  <c r="C22"/>
  <c r="C16"/>
  <c r="G35"/>
  <c r="G19"/>
  <c r="D10"/>
  <c r="D41"/>
  <c r="D37"/>
  <c r="D22"/>
  <c r="D16"/>
  <c r="G41"/>
  <c r="G28"/>
  <c r="H28" s="1"/>
  <c r="G16"/>
  <c r="C12"/>
  <c r="C8"/>
  <c r="C39"/>
  <c r="C32"/>
  <c r="C24"/>
  <c r="C18"/>
  <c r="E39"/>
  <c r="E24"/>
  <c r="E13"/>
  <c r="E40"/>
  <c r="E25"/>
  <c r="E41"/>
  <c r="E16"/>
  <c r="E11"/>
  <c r="E38"/>
  <c r="E23"/>
  <c r="Q7"/>
  <c r="L42"/>
  <c r="L41"/>
  <c r="L40"/>
  <c r="L39"/>
  <c r="L38"/>
  <c r="L37"/>
  <c r="L35"/>
  <c r="L16"/>
  <c r="L13"/>
  <c r="L12"/>
  <c r="L11"/>
  <c r="L10"/>
  <c r="L8"/>
  <c r="Q33"/>
  <c r="L28"/>
  <c r="L25"/>
  <c r="L24"/>
  <c r="L23"/>
  <c r="L22"/>
  <c r="L19"/>
  <c r="L18"/>
  <c r="L17"/>
  <c r="M25"/>
  <c r="M24"/>
  <c r="M23"/>
  <c r="M22"/>
  <c r="M19"/>
  <c r="M18"/>
  <c r="M17"/>
  <c r="O13"/>
  <c r="O12"/>
  <c r="O11"/>
  <c r="O10"/>
  <c r="O9"/>
  <c r="M42"/>
  <c r="M41"/>
  <c r="M40"/>
  <c r="M39"/>
  <c r="M38"/>
  <c r="M37"/>
  <c r="M35"/>
  <c r="M13"/>
  <c r="M12"/>
  <c r="M11"/>
  <c r="M10"/>
  <c r="M9"/>
  <c r="M8"/>
  <c r="L9"/>
  <c r="M28"/>
  <c r="G38"/>
  <c r="G23"/>
  <c r="D12"/>
  <c r="D39"/>
  <c r="D32"/>
  <c r="D24"/>
  <c r="D18"/>
  <c r="G39"/>
  <c r="G24"/>
  <c r="D11"/>
  <c r="D42"/>
  <c r="D38"/>
  <c r="D30"/>
  <c r="D23"/>
  <c r="D17"/>
  <c r="G40"/>
  <c r="G25"/>
  <c r="C13"/>
  <c r="C9"/>
  <c r="C40"/>
  <c r="C35"/>
  <c r="C25"/>
  <c r="C19"/>
  <c r="G37"/>
  <c r="G22"/>
  <c r="D13"/>
  <c r="D9"/>
  <c r="D40"/>
  <c r="D35"/>
  <c r="D25"/>
  <c r="D19"/>
  <c r="E32"/>
  <c r="E18"/>
  <c r="E9"/>
  <c r="E35"/>
  <c r="E19"/>
  <c r="E10"/>
  <c r="E37"/>
  <c r="E22"/>
  <c r="E42"/>
  <c r="E30"/>
  <c r="E17"/>
  <c r="P16" i="3"/>
  <c r="I6" i="5" s="1"/>
  <c r="L6"/>
  <c r="H6"/>
  <c r="M16"/>
  <c r="D6"/>
  <c r="E6"/>
  <c r="I29" l="1"/>
  <c r="H29"/>
  <c r="I30"/>
  <c r="H30"/>
  <c r="K30"/>
  <c r="K32"/>
  <c r="I31"/>
  <c r="H31"/>
  <c r="I32"/>
  <c r="H32"/>
  <c r="H20"/>
  <c r="M15"/>
  <c r="D15"/>
  <c r="O15"/>
  <c r="C15"/>
  <c r="E15"/>
  <c r="L15"/>
  <c r="G15"/>
  <c r="O33"/>
  <c r="Q14"/>
  <c r="Q21" s="1"/>
  <c r="Q26" s="1"/>
  <c r="O36"/>
  <c r="O43" s="1"/>
  <c r="K9"/>
  <c r="M6"/>
  <c r="K6" s="1"/>
  <c r="P6"/>
  <c r="O6" s="1"/>
  <c r="M33"/>
  <c r="L7"/>
  <c r="L14" s="1"/>
  <c r="I28"/>
  <c r="K28"/>
  <c r="L33"/>
  <c r="M7"/>
  <c r="M36"/>
  <c r="M43" s="1"/>
  <c r="K18"/>
  <c r="K22"/>
  <c r="K24"/>
  <c r="K8"/>
  <c r="K11"/>
  <c r="K13"/>
  <c r="K35"/>
  <c r="K38"/>
  <c r="K40"/>
  <c r="K42"/>
  <c r="P7"/>
  <c r="O8"/>
  <c r="O7" s="1"/>
  <c r="L36"/>
  <c r="L43" s="1"/>
  <c r="K37"/>
  <c r="P33"/>
  <c r="P36"/>
  <c r="P43" s="1"/>
  <c r="K17"/>
  <c r="K19"/>
  <c r="K23"/>
  <c r="K25"/>
  <c r="K10"/>
  <c r="K12"/>
  <c r="K39"/>
  <c r="K41"/>
  <c r="Q36"/>
  <c r="Q43" s="1"/>
  <c r="G6"/>
  <c r="K16"/>
  <c r="D36"/>
  <c r="D43" s="1"/>
  <c r="D33"/>
  <c r="D7"/>
  <c r="D14" s="1"/>
  <c r="E7"/>
  <c r="E14" s="1"/>
  <c r="E36"/>
  <c r="E43" s="1"/>
  <c r="E33"/>
  <c r="H16"/>
  <c r="I16"/>
  <c r="H42"/>
  <c r="I42"/>
  <c r="H37"/>
  <c r="I37"/>
  <c r="H35"/>
  <c r="I35"/>
  <c r="H24"/>
  <c r="I24"/>
  <c r="H17"/>
  <c r="I17"/>
  <c r="I38"/>
  <c r="H38"/>
  <c r="I25"/>
  <c r="H25"/>
  <c r="I19"/>
  <c r="H19"/>
  <c r="H22"/>
  <c r="I22"/>
  <c r="H39"/>
  <c r="I39"/>
  <c r="H18"/>
  <c r="I18"/>
  <c r="H23"/>
  <c r="I23"/>
  <c r="H41"/>
  <c r="I41"/>
  <c r="H40"/>
  <c r="I40"/>
  <c r="G7"/>
  <c r="G33"/>
  <c r="G36"/>
  <c r="G43" s="1"/>
  <c r="C33"/>
  <c r="C7"/>
  <c r="C14" s="1"/>
  <c r="C36"/>
  <c r="C43" s="1"/>
  <c r="I15" l="1"/>
  <c r="K15"/>
  <c r="H15"/>
  <c r="Q44"/>
  <c r="Q45" s="1"/>
  <c r="M14"/>
  <c r="M21" s="1"/>
  <c r="M26" s="1"/>
  <c r="M44" s="1"/>
  <c r="M45" s="1"/>
  <c r="P14"/>
  <c r="P21" s="1"/>
  <c r="P26" s="1"/>
  <c r="P44" s="1"/>
  <c r="P45" s="1"/>
  <c r="O14"/>
  <c r="O21" s="1"/>
  <c r="O26" s="1"/>
  <c r="O44" s="1"/>
  <c r="O45" s="1"/>
  <c r="G14"/>
  <c r="G21" s="1"/>
  <c r="G26" s="1"/>
  <c r="G44" s="1"/>
  <c r="G45" s="1"/>
  <c r="K33"/>
  <c r="L21"/>
  <c r="L26" s="1"/>
  <c r="L44" s="1"/>
  <c r="L45" s="1"/>
  <c r="K36"/>
  <c r="K43" s="1"/>
  <c r="K7"/>
  <c r="K14" s="1"/>
  <c r="E21"/>
  <c r="E26" s="1"/>
  <c r="E44" s="1"/>
  <c r="E45" s="1"/>
  <c r="D21"/>
  <c r="D26" s="1"/>
  <c r="D44" s="1"/>
  <c r="D45" s="1"/>
  <c r="H36"/>
  <c r="H43" s="1"/>
  <c r="I7"/>
  <c r="I14" s="1"/>
  <c r="H33"/>
  <c r="I33"/>
  <c r="H7"/>
  <c r="H14" s="1"/>
  <c r="I36"/>
  <c r="I43" s="1"/>
  <c r="C21"/>
  <c r="C26" s="1"/>
  <c r="C44" s="1"/>
  <c r="C45" s="1"/>
  <c r="K21" l="1"/>
  <c r="K26" s="1"/>
  <c r="K44" s="1"/>
  <c r="K45" s="1"/>
  <c r="I21"/>
  <c r="I26" s="1"/>
  <c r="I44" s="1"/>
  <c r="I45" s="1"/>
  <c r="H21"/>
  <c r="H26" s="1"/>
  <c r="H44" s="1"/>
  <c r="H45" s="1"/>
</calcChain>
</file>

<file path=xl/sharedStrings.xml><?xml version="1.0" encoding="utf-8"?>
<sst xmlns="http://schemas.openxmlformats.org/spreadsheetml/2006/main" count="214" uniqueCount="140">
  <si>
    <t>MD</t>
  </si>
  <si>
    <t>DAL</t>
  </si>
  <si>
    <t>Účetní transakce</t>
  </si>
  <si>
    <t>Plus</t>
  </si>
  <si>
    <t>Minus</t>
  </si>
  <si>
    <t xml:space="preserve"> -</t>
  </si>
  <si>
    <t xml:space="preserve"> = peníze</t>
  </si>
  <si>
    <t xml:space="preserve"> +</t>
  </si>
  <si>
    <t>Peníze</t>
  </si>
  <si>
    <t>Výsledek</t>
  </si>
  <si>
    <t>Pentální položky</t>
  </si>
  <si>
    <t>Př.</t>
  </si>
  <si>
    <t>Účtování</t>
  </si>
  <si>
    <t>VH</t>
  </si>
  <si>
    <t xml:space="preserve">              Popis</t>
  </si>
  <si>
    <t>A11</t>
  </si>
  <si>
    <t>A12</t>
  </si>
  <si>
    <t>A13</t>
  </si>
  <si>
    <t>Zisk (ztráta) z prodeje stálých aktiv  (+/-)</t>
  </si>
  <si>
    <t>A14</t>
  </si>
  <si>
    <t>Výnosy z dividend a podílů na zisku (-)</t>
  </si>
  <si>
    <t>A15</t>
  </si>
  <si>
    <t>Vyúčtované nákladové úroky (+) s vyjímkou kapitalizovaných a vyúčtované výnosové úroky (-)</t>
  </si>
  <si>
    <t>A16</t>
  </si>
  <si>
    <t>Úpravy o ostatní nepěněžní operace (+/-)</t>
  </si>
  <si>
    <t>A21</t>
  </si>
  <si>
    <t>Změna stavu pohledávek z provozní činnosti, přechodných účtů aktiv (+/-)</t>
  </si>
  <si>
    <t>A22</t>
  </si>
  <si>
    <t>Změna stavu krátkodobých závazků z provozní činnosti, přechodných účtů pasiv (+/-)</t>
  </si>
  <si>
    <t>A24</t>
  </si>
  <si>
    <t>Změna stavu krátkodobého finančního majetku nespadajícího do peněžních prostř. a ekvivalentů</t>
  </si>
  <si>
    <t>A3</t>
  </si>
  <si>
    <t>Vyplacené úroky s vyjímkou kapitalizovaných (-)</t>
  </si>
  <si>
    <t>A4</t>
  </si>
  <si>
    <t>Přijaté úroky (+)</t>
  </si>
  <si>
    <t>A5</t>
  </si>
  <si>
    <t>Zaplacená daň z příjmů za běžnou činnost a doměrky daně za minulá období (-)</t>
  </si>
  <si>
    <t>A7</t>
  </si>
  <si>
    <t xml:space="preserve">Přijaté dividendy a podíly na zisku </t>
  </si>
  <si>
    <t>B1</t>
  </si>
  <si>
    <t>Výdaje spojené s nabytím stálých aktiv</t>
  </si>
  <si>
    <t>B2</t>
  </si>
  <si>
    <t>Příjmy z prodeje stálých aktiv</t>
  </si>
  <si>
    <t>B3</t>
  </si>
  <si>
    <t>Půjčky a úvěry spřízněným osobám</t>
  </si>
  <si>
    <t>C1</t>
  </si>
  <si>
    <t>Dopady změn dlouhodobých,resp. krátkodobých závazků (+/-)</t>
  </si>
  <si>
    <t>C21</t>
  </si>
  <si>
    <t>Zvýšení peněžních prostředků z důvodů zvýšení zákl. kapitálu, emisního ážia, rez.fondu atd.(+)</t>
  </si>
  <si>
    <t>C22</t>
  </si>
  <si>
    <t>Vyplacení podílů na vlastním jmění společníkům (-)</t>
  </si>
  <si>
    <t>C23</t>
  </si>
  <si>
    <t>Dary do kapitálu a další vklady peněžních prostředků společníků a akcionářů (+)</t>
  </si>
  <si>
    <t>C24</t>
  </si>
  <si>
    <t>Úhrada ztráty společníky (+)</t>
  </si>
  <si>
    <t>C25</t>
  </si>
  <si>
    <t>Přímé platby na vrub fondů (-)</t>
  </si>
  <si>
    <t>C26</t>
  </si>
  <si>
    <t>Vyplacené dividendy nebo podíly na zisku včetně zaplacené srážkové daně (-)</t>
  </si>
  <si>
    <t>A23</t>
  </si>
  <si>
    <t>Položky výkazu</t>
  </si>
  <si>
    <t>Z</t>
  </si>
  <si>
    <t>P</t>
  </si>
  <si>
    <t>Peněžní toky z provozní činnosti</t>
  </si>
  <si>
    <t>Výsledek hospodaření</t>
  </si>
  <si>
    <t xml:space="preserve">Odpisy stálých aktiv (+) </t>
  </si>
  <si>
    <t>Změna stavu opravných položek, rezerv</t>
  </si>
  <si>
    <t>Čistý peněžní tok z prov.činnosti před zdaněním, změnami prac. kapitálu a mim.položkami</t>
  </si>
  <si>
    <t>Změna stavu zásob (+/-)</t>
  </si>
  <si>
    <t>Čistý peněžní tok z provozní činnosti před zdaněním a mimořádnými položkami</t>
  </si>
  <si>
    <t>B</t>
  </si>
  <si>
    <t>Peněžní toky z investiční činnosti</t>
  </si>
  <si>
    <t xml:space="preserve">Čistý peněžní tok z investiční činnosti </t>
  </si>
  <si>
    <t>C</t>
  </si>
  <si>
    <t>Peněžní toky z finančních činností</t>
  </si>
  <si>
    <t xml:space="preserve">Čistý peněžní tok z finanční činnosti </t>
  </si>
  <si>
    <t>F</t>
  </si>
  <si>
    <t>PENĚŽNÍ TOK CELKEM</t>
  </si>
  <si>
    <t>R</t>
  </si>
  <si>
    <t xml:space="preserve">Konečný stav peněžních prostředků </t>
  </si>
  <si>
    <t xml:space="preserve">CELKEM úpravy o nepeněžní operace </t>
  </si>
  <si>
    <t>CELKEM změny stavu nepěněžních složek pracovního kapitálu</t>
  </si>
  <si>
    <t>CELKEM dopady změn vlastního kapitálu na peněžní prostředky a ekvivalenty</t>
  </si>
  <si>
    <t>A1</t>
  </si>
  <si>
    <t>A*</t>
  </si>
  <si>
    <t>A2</t>
  </si>
  <si>
    <t>A**</t>
  </si>
  <si>
    <t>A***</t>
  </si>
  <si>
    <t>B***</t>
  </si>
  <si>
    <t>C2</t>
  </si>
  <si>
    <t>C***</t>
  </si>
  <si>
    <t>Řádek</t>
  </si>
  <si>
    <t>CF</t>
  </si>
  <si>
    <t>Příjem</t>
  </si>
  <si>
    <t>Výdej</t>
  </si>
  <si>
    <t>PENÍZE CF</t>
  </si>
  <si>
    <t>CASH FLOW</t>
  </si>
  <si>
    <t>CELKEM</t>
  </si>
  <si>
    <t>minus</t>
  </si>
  <si>
    <t>plus</t>
  </si>
  <si>
    <t>VH peníze</t>
  </si>
  <si>
    <t>příjem</t>
  </si>
  <si>
    <t>výdej</t>
  </si>
  <si>
    <t>Pomocné funkce</t>
  </si>
  <si>
    <t>VÝSLEDOVKA CF</t>
  </si>
  <si>
    <t xml:space="preserve">Náklad </t>
  </si>
  <si>
    <t>Výnos</t>
  </si>
  <si>
    <t>ROZVAHA CF</t>
  </si>
  <si>
    <t>aktiva</t>
  </si>
  <si>
    <t>pasiva</t>
  </si>
  <si>
    <t>Pentální účetnictví - příklady - přehledy PE</t>
  </si>
  <si>
    <t>Rozvaha</t>
  </si>
  <si>
    <t>M</t>
  </si>
  <si>
    <t>předpis daně z příjmu</t>
  </si>
  <si>
    <t>591</t>
  </si>
  <si>
    <t>341</t>
  </si>
  <si>
    <t>nevykazuje se</t>
  </si>
  <si>
    <t>Ćástka</t>
  </si>
  <si>
    <r>
      <rPr>
        <sz val="14"/>
        <color indexed="8"/>
        <rFont val="Times New Roman"/>
        <family val="1"/>
        <charset val="238"/>
      </rPr>
      <t xml:space="preserve">           Pentální rovnice:   </t>
    </r>
    <r>
      <rPr>
        <b/>
        <sz val="14"/>
        <color indexed="8"/>
        <rFont val="Times New Roman"/>
        <family val="1"/>
        <charset val="238"/>
      </rPr>
      <t xml:space="preserve">                  VH - Minus + Plus = Peníze  ®</t>
    </r>
  </si>
  <si>
    <t xml:space="preserve">Rada:  Automaticky se zde doplní výsledek (Z) a peníze (jinak nejdříve ručně), 
           pak vyplňte částky Minus a Plus (musí platit pentální rovnice - zde KONTROLA)
           a na konec vyplňte pentální položky.
          </t>
  </si>
  <si>
    <t>Aktiva</t>
  </si>
  <si>
    <t>Pasiva</t>
  </si>
  <si>
    <t>Vazbová kontrola mezi přehledy:</t>
  </si>
  <si>
    <t>peníze</t>
  </si>
  <si>
    <t>Pentální rovnice je přesnou odpovědí na otázku, proč se nerovná či rovná výsledek hospodaření (VH) penězům.</t>
  </si>
  <si>
    <t>A25</t>
  </si>
  <si>
    <t>Změna stavu DPH (+/-)</t>
  </si>
  <si>
    <t>Částka</t>
  </si>
  <si>
    <t>Popis</t>
  </si>
  <si>
    <t>Počáteční stav peněžních prostředků…………………………..………………….…..ručně vyplnit</t>
  </si>
  <si>
    <t>Automaticky se plní Přehledy PE na druhém listu a položkový přehled na listu Položky.</t>
  </si>
  <si>
    <t>KONTROLA
Musí být
0</t>
  </si>
  <si>
    <t>Základní přehledy pentálního účetnictví</t>
  </si>
  <si>
    <t>B11</t>
  </si>
  <si>
    <t>B12</t>
  </si>
  <si>
    <t>Závazky z nabití stálých aktiv</t>
  </si>
  <si>
    <t>Pohledávky z prodeje stálých aktiv</t>
  </si>
  <si>
    <t>B21</t>
  </si>
  <si>
    <t>Peníze (Cash)  zde jen účty 211, 213, 221, 251, 261.
VH (Profit) - účty třídy 6 (výnosy) -  5 (náklady) 
Lze samostatně zadávat: DPH (VAT) - položka A25, závazky z pořízení dl.altiv - položka.B11, prodej pohledávky B21</t>
  </si>
  <si>
    <t>Čistý peněžní tok z provozní činnosti</t>
  </si>
</sst>
</file>

<file path=xl/styles.xml><?xml version="1.0" encoding="utf-8"?>
<styleSheet xmlns="http://schemas.openxmlformats.org/spreadsheetml/2006/main">
  <fonts count="28">
    <font>
      <sz val="11"/>
      <color theme="1"/>
      <name val="Calibri"/>
      <family val="2"/>
      <charset val="238"/>
      <scheme val="minor"/>
    </font>
    <font>
      <b/>
      <sz val="14"/>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b/>
      <sz val="22"/>
      <color theme="1"/>
      <name val="Times New Roman"/>
      <family val="1"/>
      <charset val="238"/>
    </font>
    <font>
      <sz val="10"/>
      <name val="Arial"/>
      <family val="2"/>
      <charset val="238"/>
    </font>
    <font>
      <sz val="9"/>
      <name val="Arial CE"/>
      <charset val="238"/>
    </font>
    <font>
      <sz val="12"/>
      <color theme="1"/>
      <name val="Calibri"/>
      <family val="2"/>
      <charset val="238"/>
      <scheme val="minor"/>
    </font>
    <font>
      <b/>
      <sz val="12"/>
      <name val="Arial"/>
      <family val="2"/>
    </font>
    <font>
      <sz val="8"/>
      <name val="Arial"/>
      <family val="2"/>
      <charset val="238"/>
    </font>
    <font>
      <b/>
      <sz val="9"/>
      <name val="Arial CE"/>
      <charset val="238"/>
    </font>
    <font>
      <sz val="9"/>
      <name val="Arial CE"/>
      <family val="2"/>
      <charset val="238"/>
    </font>
    <font>
      <sz val="14"/>
      <color indexed="8"/>
      <name val="Times New Roman"/>
      <family val="1"/>
      <charset val="238"/>
    </font>
    <font>
      <b/>
      <sz val="14"/>
      <color theme="1"/>
      <name val="Times New Roman"/>
      <family val="1"/>
      <charset val="238"/>
    </font>
    <font>
      <b/>
      <sz val="11"/>
      <name val="Arial CE"/>
      <charset val="238"/>
    </font>
    <font>
      <b/>
      <sz val="14"/>
      <name val="Times New Roman"/>
      <family val="1"/>
      <charset val="238"/>
    </font>
    <font>
      <b/>
      <sz val="16"/>
      <name val="Times New Roman"/>
      <family val="1"/>
      <charset val="238"/>
    </font>
    <font>
      <b/>
      <sz val="11"/>
      <color theme="1"/>
      <name val="Calibri"/>
      <family val="2"/>
      <charset val="238"/>
      <scheme val="minor"/>
    </font>
    <font>
      <b/>
      <sz val="9"/>
      <name val="Times New Roman"/>
      <family val="1"/>
      <charset val="238"/>
    </font>
    <font>
      <b/>
      <sz val="11"/>
      <name val="Times New Roman"/>
      <family val="1"/>
      <charset val="238"/>
    </font>
    <font>
      <sz val="22"/>
      <color theme="1"/>
      <name val="Calibri"/>
      <family val="2"/>
      <charset val="238"/>
      <scheme val="minor"/>
    </font>
    <font>
      <b/>
      <sz val="18"/>
      <name val="Times New Roman"/>
      <family val="1"/>
      <charset val="238"/>
    </font>
    <font>
      <b/>
      <sz val="9"/>
      <color theme="1"/>
      <name val="Times New Roman"/>
      <family val="1"/>
      <charset val="23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7"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0" fillId="0" borderId="0" applyNumberFormat="0" applyFill="0" applyBorder="0" applyAlignment="0" applyProtection="0"/>
  </cellStyleXfs>
  <cellXfs count="229">
    <xf numFmtId="0" fontId="0" fillId="0" borderId="0" xfId="0"/>
    <xf numFmtId="0" fontId="4" fillId="0" borderId="0" xfId="0" applyFont="1"/>
    <xf numFmtId="0" fontId="6" fillId="0" borderId="0" xfId="0" applyFont="1"/>
    <xf numFmtId="0" fontId="6" fillId="0" borderId="0" xfId="0" applyFont="1" applyBorder="1" applyAlignment="1">
      <alignment horizontal="left" vertical="top" wrapText="1"/>
    </xf>
    <xf numFmtId="0" fontId="6" fillId="0" borderId="0" xfId="0" applyFont="1" applyBorder="1"/>
    <xf numFmtId="49" fontId="0" fillId="0" borderId="0" xfId="0" applyNumberFormat="1"/>
    <xf numFmtId="0" fontId="0" fillId="0" borderId="6" xfId="0" applyBorder="1" applyProtection="1"/>
    <xf numFmtId="0" fontId="11" fillId="0" borderId="2" xfId="1" applyFont="1" applyFill="1" applyBorder="1" applyAlignment="1" applyProtection="1"/>
    <xf numFmtId="0" fontId="12" fillId="0" borderId="0" xfId="0" applyFont="1" applyAlignment="1">
      <alignment horizontal="center"/>
    </xf>
    <xf numFmtId="49" fontId="4" fillId="0" borderId="0" xfId="0" applyNumberFormat="1" applyFont="1"/>
    <xf numFmtId="49" fontId="6" fillId="0" borderId="0" xfId="0" applyNumberFormat="1" applyFont="1"/>
    <xf numFmtId="49" fontId="7" fillId="2"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0" fillId="0" borderId="0" xfId="0"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0" fillId="0" borderId="2" xfId="0" applyBorder="1" applyAlignment="1">
      <alignment horizontal="center"/>
    </xf>
    <xf numFmtId="49" fontId="0" fillId="0" borderId="0" xfId="0" applyNumberFormat="1" applyFill="1"/>
    <xf numFmtId="1" fontId="7" fillId="0" borderId="7" xfId="0" applyNumberFormat="1" applyFont="1" applyFill="1" applyBorder="1" applyAlignment="1">
      <alignment horizontal="center" vertical="center"/>
    </xf>
    <xf numFmtId="49" fontId="0" fillId="0" borderId="2" xfId="0" applyNumberFormat="1" applyBorder="1" applyAlignment="1"/>
    <xf numFmtId="49" fontId="7" fillId="2" borderId="3"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5" borderId="12" xfId="0" applyNumberFormat="1" applyFont="1" applyFill="1" applyBorder="1" applyAlignment="1" applyProtection="1">
      <alignment horizontal="center" vertical="center"/>
    </xf>
    <xf numFmtId="49" fontId="7" fillId="2" borderId="11" xfId="0" applyNumberFormat="1" applyFont="1" applyFill="1" applyBorder="1" applyAlignment="1" applyProtection="1">
      <alignment horizontal="center" vertical="center"/>
    </xf>
    <xf numFmtId="49" fontId="0" fillId="0" borderId="0" xfId="0" applyNumberFormat="1" applyFill="1" applyProtection="1"/>
    <xf numFmtId="0" fontId="0" fillId="0" borderId="0" xfId="0" applyProtection="1"/>
    <xf numFmtId="49" fontId="0" fillId="0" borderId="0" xfId="0" applyNumberFormat="1" applyProtection="1"/>
    <xf numFmtId="49" fontId="22" fillId="0" borderId="0" xfId="0" applyNumberFormat="1" applyFont="1" applyAlignment="1" applyProtection="1">
      <alignment horizontal="center"/>
    </xf>
    <xf numFmtId="3" fontId="0" fillId="0" borderId="0" xfId="0" applyNumberFormat="1"/>
    <xf numFmtId="3" fontId="6" fillId="0" borderId="0" xfId="0" applyNumberFormat="1" applyFont="1" applyBorder="1" applyAlignment="1">
      <alignment horizontal="left" vertical="top" wrapText="1"/>
    </xf>
    <xf numFmtId="49" fontId="6" fillId="0" borderId="0" xfId="0" applyNumberFormat="1" applyFont="1" applyBorder="1" applyAlignment="1">
      <alignment horizontal="left" vertical="top" wrapText="1"/>
    </xf>
    <xf numFmtId="49" fontId="3" fillId="3" borderId="2"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0" fillId="7" borderId="2" xfId="0" applyFill="1" applyBorder="1" applyAlignment="1">
      <alignment horizontal="center"/>
    </xf>
    <xf numFmtId="0" fontId="0" fillId="7" borderId="0" xfId="0" applyFill="1" applyProtection="1"/>
    <xf numFmtId="0" fontId="3" fillId="3" borderId="2" xfId="0" applyFont="1" applyFill="1" applyBorder="1" applyAlignment="1">
      <alignment horizontal="center" vertical="center"/>
    </xf>
    <xf numFmtId="0" fontId="0" fillId="0" borderId="0" xfId="0" applyNumberFormat="1"/>
    <xf numFmtId="0" fontId="4" fillId="0" borderId="0" xfId="0" applyNumberFormat="1" applyFont="1"/>
    <xf numFmtId="0" fontId="6" fillId="0" borderId="0" xfId="0" applyNumberFormat="1" applyFont="1"/>
    <xf numFmtId="0" fontId="6" fillId="0" borderId="0" xfId="0" applyFont="1" applyBorder="1" applyAlignment="1">
      <alignment horizontal="center" wrapText="1"/>
    </xf>
    <xf numFmtId="49" fontId="0" fillId="0" borderId="0" xfId="0" applyNumberFormat="1" applyBorder="1" applyAlignment="1"/>
    <xf numFmtId="0" fontId="0" fillId="0" borderId="0" xfId="0" applyBorder="1" applyAlignment="1">
      <alignment horizontal="center"/>
    </xf>
    <xf numFmtId="0" fontId="0" fillId="7" borderId="0" xfId="0" applyFill="1" applyBorder="1" applyAlignment="1">
      <alignment horizontal="center"/>
    </xf>
    <xf numFmtId="0" fontId="0" fillId="0" borderId="0" xfId="0" applyFill="1" applyBorder="1" applyAlignment="1">
      <alignment horizontal="center"/>
    </xf>
    <xf numFmtId="49" fontId="7" fillId="2" borderId="8" xfId="0" applyNumberFormat="1" applyFont="1" applyFill="1" applyBorder="1" applyAlignment="1" applyProtection="1">
      <alignment horizontal="center" vertical="center"/>
    </xf>
    <xf numFmtId="0" fontId="2" fillId="3" borderId="6"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NumberFormat="1" applyFill="1" applyBorder="1" applyAlignment="1">
      <alignment horizontal="center"/>
    </xf>
    <xf numFmtId="0" fontId="7" fillId="3" borderId="32" xfId="0" applyFont="1" applyFill="1" applyBorder="1" applyAlignment="1">
      <alignment horizontal="center" vertical="center"/>
    </xf>
    <xf numFmtId="0" fontId="8" fillId="3" borderId="24" xfId="0" applyFont="1" applyFill="1" applyBorder="1" applyAlignment="1">
      <alignment horizontal="center" vertical="center"/>
    </xf>
    <xf numFmtId="3" fontId="7" fillId="3" borderId="34" xfId="0" applyNumberFormat="1" applyFont="1" applyFill="1" applyBorder="1" applyAlignment="1">
      <alignment horizontal="left" vertical="center"/>
    </xf>
    <xf numFmtId="0" fontId="7" fillId="5" borderId="5" xfId="0" applyNumberFormat="1" applyFont="1" applyFill="1" applyBorder="1" applyAlignment="1" applyProtection="1">
      <alignment horizontal="center" vertical="center"/>
    </xf>
    <xf numFmtId="1" fontId="7" fillId="0" borderId="25" xfId="0" applyNumberFormat="1" applyFont="1" applyFill="1" applyBorder="1" applyAlignment="1" applyProtection="1">
      <alignment horizontal="center" vertical="center"/>
      <protection locked="0"/>
    </xf>
    <xf numFmtId="3" fontId="13" fillId="0" borderId="0" xfId="0" applyNumberFormat="1" applyFont="1" applyFill="1" applyAlignment="1" applyProtection="1">
      <alignment horizontal="center"/>
    </xf>
    <xf numFmtId="3" fontId="0" fillId="0" borderId="0" xfId="0" applyNumberFormat="1" applyProtection="1"/>
    <xf numFmtId="0" fontId="14" fillId="0" borderId="0" xfId="0" applyFont="1" applyFill="1" applyAlignment="1" applyProtection="1">
      <alignment vertical="top" wrapText="1"/>
    </xf>
    <xf numFmtId="3" fontId="19" fillId="0" borderId="0" xfId="1" applyNumberFormat="1" applyFont="1" applyFill="1" applyBorder="1" applyAlignment="1" applyProtection="1">
      <alignment horizontal="center"/>
    </xf>
    <xf numFmtId="0" fontId="0" fillId="0" borderId="2" xfId="0" applyBorder="1" applyProtection="1"/>
    <xf numFmtId="3" fontId="16" fillId="0" borderId="0" xfId="1" applyNumberFormat="1" applyFont="1" applyFill="1" applyBorder="1" applyAlignment="1" applyProtection="1">
      <alignment horizontal="right"/>
    </xf>
    <xf numFmtId="3" fontId="16" fillId="0" borderId="2" xfId="1" applyNumberFormat="1" applyFont="1" applyFill="1" applyBorder="1" applyAlignment="1" applyProtection="1">
      <alignment horizontal="right"/>
    </xf>
    <xf numFmtId="3" fontId="16" fillId="0" borderId="1" xfId="1" applyNumberFormat="1" applyFont="1" applyFill="1" applyBorder="1" applyAlignment="1" applyProtection="1">
      <alignment horizontal="right"/>
    </xf>
    <xf numFmtId="3" fontId="0" fillId="0" borderId="6" xfId="0" applyNumberFormat="1" applyBorder="1" applyAlignment="1" applyProtection="1">
      <alignment horizontal="right"/>
    </xf>
    <xf numFmtId="3" fontId="0" fillId="0" borderId="2" xfId="0" applyNumberFormat="1" applyBorder="1" applyAlignment="1" applyProtection="1">
      <alignment horizontal="right"/>
    </xf>
    <xf numFmtId="3" fontId="16" fillId="0" borderId="6" xfId="1" applyNumberFormat="1" applyFont="1" applyFill="1" applyBorder="1" applyAlignment="1" applyProtection="1">
      <alignment horizontal="right"/>
    </xf>
    <xf numFmtId="0" fontId="0" fillId="2" borderId="2" xfId="0" applyFill="1" applyBorder="1" applyProtection="1"/>
    <xf numFmtId="3" fontId="16" fillId="2" borderId="0" xfId="1" applyNumberFormat="1" applyFont="1" applyFill="1" applyBorder="1" applyAlignment="1" applyProtection="1">
      <alignment horizontal="right"/>
    </xf>
    <xf numFmtId="3" fontId="16" fillId="2" borderId="2" xfId="1" applyNumberFormat="1" applyFont="1" applyFill="1" applyBorder="1" applyAlignment="1" applyProtection="1">
      <alignment horizontal="right"/>
    </xf>
    <xf numFmtId="0" fontId="11" fillId="0" borderId="2" xfId="1" applyFont="1" applyFill="1" applyBorder="1" applyAlignment="1" applyProtection="1"/>
    <xf numFmtId="0" fontId="11" fillId="0" borderId="17" xfId="1" applyFont="1" applyFill="1" applyBorder="1" applyAlignment="1" applyProtection="1"/>
    <xf numFmtId="3" fontId="0" fillId="0" borderId="0" xfId="0" applyNumberFormat="1" applyAlignment="1" applyProtection="1">
      <alignment horizontal="right"/>
    </xf>
    <xf numFmtId="3" fontId="0" fillId="0" borderId="0" xfId="0" applyNumberFormat="1" applyBorder="1" applyAlignment="1" applyProtection="1">
      <alignment horizontal="right"/>
    </xf>
    <xf numFmtId="0" fontId="0" fillId="0" borderId="0" xfId="0" applyBorder="1" applyProtection="1"/>
    <xf numFmtId="0" fontId="21" fillId="0" borderId="0" xfId="0" applyFont="1" applyFill="1" applyAlignment="1" applyProtection="1"/>
    <xf numFmtId="3" fontId="16" fillId="2" borderId="1" xfId="1" applyNumberFormat="1" applyFont="1" applyFill="1" applyBorder="1" applyAlignment="1" applyProtection="1">
      <alignment horizontal="right"/>
    </xf>
    <xf numFmtId="3" fontId="16" fillId="2" borderId="3" xfId="1" applyNumberFormat="1" applyFont="1" applyFill="1" applyBorder="1" applyAlignment="1" applyProtection="1">
      <alignment horizontal="right"/>
    </xf>
    <xf numFmtId="3" fontId="16" fillId="2" borderId="4" xfId="1" applyNumberFormat="1" applyFont="1" applyFill="1" applyBorder="1" applyAlignment="1" applyProtection="1">
      <alignment horizontal="right"/>
    </xf>
    <xf numFmtId="3" fontId="23" fillId="0" borderId="0" xfId="1" applyNumberFormat="1" applyFont="1" applyFill="1" applyBorder="1" applyAlignment="1" applyProtection="1">
      <alignment horizontal="right" indent="2"/>
    </xf>
    <xf numFmtId="3" fontId="5" fillId="2" borderId="6" xfId="0" applyNumberFormat="1" applyFont="1" applyFill="1" applyBorder="1" applyAlignment="1" applyProtection="1">
      <alignment horizontal="center"/>
    </xf>
    <xf numFmtId="3" fontId="5" fillId="2" borderId="2" xfId="0" applyNumberFormat="1" applyFont="1" applyFill="1" applyBorder="1" applyAlignment="1" applyProtection="1">
      <alignment horizontal="center"/>
    </xf>
    <xf numFmtId="3" fontId="23" fillId="2" borderId="1" xfId="1" applyNumberFormat="1" applyFont="1" applyFill="1" applyBorder="1" applyAlignment="1" applyProtection="1">
      <alignment horizontal="center"/>
    </xf>
    <xf numFmtId="0" fontId="5" fillId="0" borderId="0" xfId="0" applyFont="1" applyProtection="1"/>
    <xf numFmtId="3" fontId="24" fillId="2" borderId="6" xfId="1" applyNumberFormat="1" applyFont="1" applyFill="1" applyBorder="1" applyAlignment="1" applyProtection="1">
      <alignment horizontal="center"/>
    </xf>
    <xf numFmtId="3" fontId="24" fillId="2" borderId="2" xfId="1" applyNumberFormat="1" applyFont="1" applyFill="1" applyBorder="1" applyAlignment="1" applyProtection="1">
      <alignment horizontal="right" indent="2"/>
    </xf>
    <xf numFmtId="3" fontId="24" fillId="2" borderId="1" xfId="1" applyNumberFormat="1" applyFont="1" applyFill="1" applyBorder="1" applyAlignment="1" applyProtection="1">
      <alignment horizontal="right" indent="2"/>
    </xf>
    <xf numFmtId="3" fontId="24" fillId="2" borderId="1" xfId="1" applyNumberFormat="1" applyFont="1" applyFill="1" applyBorder="1" applyAlignment="1" applyProtection="1">
      <alignment horizontal="center"/>
    </xf>
    <xf numFmtId="0" fontId="25" fillId="0" borderId="0" xfId="0" applyFont="1" applyAlignment="1">
      <alignment vertical="top"/>
    </xf>
    <xf numFmtId="0" fontId="0" fillId="0" borderId="0" xfId="0" applyAlignment="1">
      <alignment vertical="center"/>
    </xf>
    <xf numFmtId="3" fontId="7" fillId="0" borderId="30" xfId="0" applyNumberFormat="1" applyFont="1" applyBorder="1" applyAlignment="1">
      <alignment horizontal="center" vertical="center" wrapText="1"/>
    </xf>
    <xf numFmtId="3" fontId="15" fillId="0" borderId="6" xfId="1" applyNumberFormat="1" applyFont="1" applyFill="1" applyBorder="1" applyAlignment="1" applyProtection="1">
      <alignment horizontal="right"/>
    </xf>
    <xf numFmtId="3" fontId="15" fillId="2" borderId="6" xfId="1" applyNumberFormat="1" applyFont="1" applyFill="1" applyBorder="1" applyAlignment="1" applyProtection="1">
      <alignment horizontal="right"/>
    </xf>
    <xf numFmtId="0" fontId="10" fillId="0" borderId="31" xfId="0" applyFont="1" applyFill="1" applyBorder="1" applyAlignment="1" applyProtection="1">
      <alignment vertical="top" wrapText="1"/>
    </xf>
    <xf numFmtId="0" fontId="15" fillId="0" borderId="38" xfId="1" applyFont="1" applyFill="1" applyBorder="1" applyAlignment="1" applyProtection="1"/>
    <xf numFmtId="0" fontId="11" fillId="2" borderId="37" xfId="1" applyFont="1" applyFill="1" applyBorder="1" applyAlignment="1" applyProtection="1"/>
    <xf numFmtId="0" fontId="15" fillId="2" borderId="17" xfId="1" applyFont="1" applyFill="1" applyBorder="1" applyAlignment="1" applyProtection="1"/>
    <xf numFmtId="0" fontId="11" fillId="2" borderId="17" xfId="1" applyFont="1" applyFill="1" applyBorder="1" applyAlignment="1" applyProtection="1"/>
    <xf numFmtId="0" fontId="15" fillId="2" borderId="31" xfId="1" applyFont="1" applyFill="1" applyBorder="1" applyAlignment="1" applyProtection="1"/>
    <xf numFmtId="0" fontId="15" fillId="2" borderId="37" xfId="1" applyFont="1" applyFill="1" applyBorder="1" applyAlignment="1" applyProtection="1"/>
    <xf numFmtId="0" fontId="15" fillId="2" borderId="38" xfId="1" applyFont="1" applyFill="1" applyBorder="1" applyAlignment="1" applyProtection="1"/>
    <xf numFmtId="0" fontId="0" fillId="0" borderId="0" xfId="0" applyAlignment="1" applyProtection="1">
      <alignment horizontal="right"/>
    </xf>
    <xf numFmtId="3" fontId="15" fillId="8" borderId="8" xfId="1" applyNumberFormat="1" applyFont="1" applyFill="1" applyBorder="1" applyAlignment="1" applyProtection="1">
      <alignment horizontal="right"/>
    </xf>
    <xf numFmtId="3" fontId="15" fillId="9" borderId="8" xfId="1" applyNumberFormat="1" applyFont="1" applyFill="1" applyBorder="1" applyAlignment="1" applyProtection="1">
      <alignment horizontal="right"/>
    </xf>
    <xf numFmtId="3" fontId="0" fillId="8" borderId="0" xfId="0" applyNumberFormat="1" applyFill="1" applyAlignment="1" applyProtection="1">
      <alignment horizontal="center"/>
    </xf>
    <xf numFmtId="3" fontId="0" fillId="0" borderId="0" xfId="0" applyNumberFormat="1" applyAlignment="1" applyProtection="1">
      <alignment horizontal="center"/>
    </xf>
    <xf numFmtId="3" fontId="0" fillId="0" borderId="0" xfId="0" applyNumberFormat="1" applyBorder="1" applyAlignment="1" applyProtection="1">
      <alignment horizontal="center"/>
    </xf>
    <xf numFmtId="49" fontId="0" fillId="0" borderId="0" xfId="0" applyNumberFormat="1" applyBorder="1" applyAlignment="1" applyProtection="1">
      <alignment horizontal="center"/>
    </xf>
    <xf numFmtId="3" fontId="0" fillId="8" borderId="0" xfId="0" applyNumberFormat="1" applyFill="1" applyBorder="1" applyAlignment="1" applyProtection="1">
      <alignment horizontal="center"/>
    </xf>
    <xf numFmtId="0" fontId="0" fillId="0" borderId="0" xfId="0" applyBorder="1" applyAlignment="1" applyProtection="1">
      <alignment horizontal="center"/>
    </xf>
    <xf numFmtId="3" fontId="0" fillId="9" borderId="0" xfId="0" applyNumberFormat="1" applyFill="1" applyBorder="1" applyAlignment="1" applyProtection="1">
      <alignment horizontal="center"/>
    </xf>
    <xf numFmtId="0" fontId="0" fillId="0" borderId="0" xfId="0" applyAlignment="1" applyProtection="1">
      <alignment horizontal="center"/>
    </xf>
    <xf numFmtId="3" fontId="0" fillId="9" borderId="0" xfId="0" applyNumberFormat="1" applyFill="1" applyAlignment="1" applyProtection="1">
      <alignment horizontal="center"/>
    </xf>
    <xf numFmtId="0" fontId="26" fillId="0" borderId="0" xfId="0" applyFont="1" applyFill="1" applyAlignment="1" applyProtection="1">
      <alignment horizontal="center"/>
    </xf>
    <xf numFmtId="0" fontId="0" fillId="0" borderId="24" xfId="0" applyBorder="1" applyAlignment="1">
      <alignment textRotation="46"/>
    </xf>
    <xf numFmtId="3" fontId="0" fillId="0" borderId="2" xfId="0" applyNumberFormat="1" applyBorder="1"/>
    <xf numFmtId="3" fontId="22" fillId="0" borderId="2" xfId="0" applyNumberFormat="1" applyFont="1" applyBorder="1"/>
    <xf numFmtId="0" fontId="0" fillId="11" borderId="2" xfId="0" applyFill="1" applyBorder="1"/>
    <xf numFmtId="3" fontId="0" fillId="11" borderId="2" xfId="0" applyNumberFormat="1" applyFill="1" applyBorder="1"/>
    <xf numFmtId="0" fontId="0" fillId="0" borderId="0" xfId="0" applyNumberFormat="1" applyAlignment="1">
      <alignment horizontal="center"/>
    </xf>
    <xf numFmtId="3" fontId="16" fillId="0" borderId="10" xfId="1" applyNumberFormat="1" applyFont="1" applyFill="1" applyBorder="1" applyAlignment="1" applyProtection="1">
      <alignment horizontal="right"/>
    </xf>
    <xf numFmtId="3" fontId="24" fillId="2" borderId="32" xfId="1" applyNumberFormat="1" applyFont="1" applyFill="1" applyBorder="1" applyAlignment="1" applyProtection="1">
      <alignment horizontal="center"/>
    </xf>
    <xf numFmtId="3" fontId="15" fillId="0" borderId="5" xfId="1" applyNumberFormat="1" applyFont="1" applyFill="1" applyBorder="1" applyAlignment="1" applyProtection="1">
      <alignment horizontal="right"/>
    </xf>
    <xf numFmtId="3" fontId="15" fillId="6" borderId="30" xfId="1" applyNumberFormat="1" applyFont="1" applyFill="1" applyBorder="1" applyAlignment="1" applyProtection="1">
      <alignment horizontal="right"/>
      <protection locked="0"/>
    </xf>
    <xf numFmtId="0" fontId="0" fillId="11" borderId="10" xfId="0" applyFill="1" applyBorder="1" applyAlignment="1">
      <alignment horizontal="center"/>
    </xf>
    <xf numFmtId="3" fontId="0" fillId="0" borderId="17" xfId="0" applyNumberFormat="1" applyBorder="1"/>
    <xf numFmtId="3" fontId="0" fillId="0" borderId="24" xfId="0" applyNumberFormat="1" applyBorder="1"/>
    <xf numFmtId="3" fontId="0" fillId="0" borderId="45" xfId="0" applyNumberFormat="1" applyBorder="1"/>
    <xf numFmtId="0" fontId="0" fillId="0" borderId="0" xfId="0" applyFill="1"/>
    <xf numFmtId="0" fontId="22" fillId="11" borderId="2" xfId="0" applyNumberFormat="1" applyFont="1" applyFill="1" applyBorder="1" applyAlignment="1">
      <alignment horizontal="center"/>
    </xf>
    <xf numFmtId="0" fontId="22" fillId="12" borderId="12" xfId="0" applyFont="1" applyFill="1" applyBorder="1" applyAlignment="1" applyProtection="1">
      <alignment horizontal="center"/>
      <protection locked="0"/>
    </xf>
    <xf numFmtId="0" fontId="22" fillId="12" borderId="25" xfId="0" applyFont="1" applyFill="1" applyBorder="1" applyAlignment="1" applyProtection="1">
      <alignment horizontal="center"/>
      <protection locked="0"/>
    </xf>
    <xf numFmtId="0" fontId="22" fillId="10" borderId="25" xfId="0" applyFont="1" applyFill="1" applyBorder="1" applyAlignment="1" applyProtection="1">
      <alignment horizontal="center"/>
      <protection locked="0"/>
    </xf>
    <xf numFmtId="0" fontId="22" fillId="10" borderId="25" xfId="0" applyNumberFormat="1" applyFont="1" applyFill="1" applyBorder="1" applyAlignment="1" applyProtection="1">
      <alignment horizontal="center"/>
      <protection locked="0"/>
    </xf>
    <xf numFmtId="0" fontId="22" fillId="10" borderId="44" xfId="0" applyFont="1" applyFill="1" applyBorder="1" applyAlignment="1" applyProtection="1">
      <alignment horizontal="center"/>
      <protection locked="0"/>
    </xf>
    <xf numFmtId="0" fontId="0" fillId="0" borderId="0" xfId="0" applyProtection="1">
      <protection locked="0"/>
    </xf>
    <xf numFmtId="0" fontId="0" fillId="13" borderId="2" xfId="0" applyFill="1" applyBorder="1" applyProtection="1"/>
    <xf numFmtId="0" fontId="11" fillId="13" borderId="17" xfId="1" applyFont="1" applyFill="1" applyBorder="1" applyAlignment="1" applyProtection="1"/>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49" fontId="7" fillId="0" borderId="7"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3" fontId="7" fillId="0" borderId="2" xfId="0" applyNumberFormat="1" applyFont="1" applyBorder="1" applyAlignment="1">
      <alignment horizontal="center" vertical="center"/>
    </xf>
    <xf numFmtId="3" fontId="7" fillId="0" borderId="3" xfId="0" applyNumberFormat="1" applyFont="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3" fontId="7" fillId="0" borderId="14" xfId="0" applyNumberFormat="1" applyFont="1" applyBorder="1" applyAlignment="1">
      <alignment horizontal="center" vertical="center"/>
    </xf>
    <xf numFmtId="3" fontId="7" fillId="0" borderId="15" xfId="0" applyNumberFormat="1" applyFont="1" applyBorder="1" applyAlignment="1">
      <alignment horizontal="center" vertical="center"/>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0" xfId="0" applyFont="1" applyBorder="1" applyAlignment="1">
      <alignment horizontal="left" vertical="top" wrapText="1"/>
    </xf>
    <xf numFmtId="49" fontId="7" fillId="0" borderId="2"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0" fillId="0" borderId="2" xfId="0" applyBorder="1" applyAlignment="1">
      <alignment horizontal="center"/>
    </xf>
    <xf numFmtId="49" fontId="4" fillId="0" borderId="2" xfId="0" applyNumberFormat="1" applyFont="1" applyBorder="1" applyAlignment="1">
      <alignment horizontal="center"/>
    </xf>
    <xf numFmtId="0" fontId="7" fillId="5" borderId="19"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8"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9" xfId="0" applyFont="1" applyFill="1" applyBorder="1" applyAlignment="1">
      <alignment horizontal="center" vertical="center"/>
    </xf>
    <xf numFmtId="49" fontId="0" fillId="0" borderId="2" xfId="0" applyNumberFormat="1" applyBorder="1" applyAlignment="1">
      <alignment horizontal="center"/>
    </xf>
    <xf numFmtId="0" fontId="0" fillId="7" borderId="2" xfId="0" applyFill="1" applyBorder="1" applyAlignment="1">
      <alignment horizontal="center"/>
    </xf>
    <xf numFmtId="0" fontId="7" fillId="0" borderId="13" xfId="0" applyFont="1" applyBorder="1" applyAlignment="1">
      <alignment horizontal="center" vertical="center"/>
    </xf>
    <xf numFmtId="49" fontId="7" fillId="0" borderId="7"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5" xfId="0" applyNumberFormat="1" applyFont="1" applyBorder="1" applyAlignment="1">
      <alignment horizontal="left" vertical="center"/>
    </xf>
    <xf numFmtId="49" fontId="7" fillId="0" borderId="2" xfId="0" applyNumberFormat="1" applyFont="1" applyBorder="1" applyAlignment="1">
      <alignment horizontal="left" vertical="center"/>
    </xf>
    <xf numFmtId="3" fontId="7" fillId="0" borderId="39" xfId="0" applyNumberFormat="1" applyFont="1" applyBorder="1" applyAlignment="1">
      <alignment horizontal="left" vertical="center"/>
    </xf>
    <xf numFmtId="3" fontId="7" fillId="0" borderId="40" xfId="0" applyNumberFormat="1" applyFont="1" applyBorder="1" applyAlignment="1">
      <alignment horizontal="left" vertical="center"/>
    </xf>
    <xf numFmtId="49" fontId="7" fillId="0" borderId="25"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0" fontId="1" fillId="4" borderId="17"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10" xfId="0" applyFont="1" applyFill="1" applyBorder="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0" xfId="0" applyFont="1" applyBorder="1" applyAlignment="1">
      <alignment horizontal="center"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2" xfId="0"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3" fontId="7" fillId="0" borderId="36" xfId="0" applyNumberFormat="1" applyFont="1" applyBorder="1" applyAlignment="1">
      <alignment horizontal="center" vertical="center"/>
    </xf>
    <xf numFmtId="0" fontId="7" fillId="0" borderId="2" xfId="0" applyFont="1" applyBorder="1" applyAlignment="1">
      <alignment horizontal="left" vertical="center"/>
    </xf>
    <xf numFmtId="0" fontId="5" fillId="3" borderId="19" xfId="0" applyFont="1" applyFill="1" applyBorder="1" applyAlignment="1">
      <alignment horizontal="center"/>
    </xf>
    <xf numFmtId="0" fontId="5" fillId="3" borderId="21" xfId="0" applyFont="1" applyFill="1" applyBorder="1" applyAlignment="1">
      <alignment horizontal="center"/>
    </xf>
    <xf numFmtId="0" fontId="5" fillId="3" borderId="20" xfId="0" applyFont="1" applyFill="1" applyBorder="1" applyAlignment="1">
      <alignment horizontal="center"/>
    </xf>
    <xf numFmtId="0" fontId="5" fillId="3" borderId="22" xfId="0" applyFont="1" applyFill="1" applyBorder="1" applyAlignment="1">
      <alignment horizontal="center"/>
    </xf>
    <xf numFmtId="0" fontId="5" fillId="3" borderId="16" xfId="0" applyFont="1" applyFill="1" applyBorder="1" applyAlignment="1">
      <alignment horizontal="center"/>
    </xf>
    <xf numFmtId="0" fontId="5" fillId="3" borderId="23" xfId="0" applyFont="1" applyFill="1" applyBorder="1" applyAlignment="1">
      <alignment horizontal="center"/>
    </xf>
    <xf numFmtId="0" fontId="3" fillId="3" borderId="6" xfId="0" applyFont="1" applyFill="1" applyBorder="1" applyAlignment="1">
      <alignment horizontal="center" vertical="center"/>
    </xf>
    <xf numFmtId="0" fontId="4" fillId="0" borderId="17" xfId="0" applyFont="1" applyBorder="1" applyAlignment="1">
      <alignment horizontal="left" wrapText="1"/>
    </xf>
    <xf numFmtId="0" fontId="4" fillId="0" borderId="18" xfId="0" applyFont="1" applyBorder="1" applyAlignment="1">
      <alignment horizontal="left" wrapText="1"/>
    </xf>
    <xf numFmtId="0" fontId="4" fillId="0" borderId="41" xfId="0" applyFont="1" applyBorder="1" applyAlignment="1">
      <alignment horizontal="left" wrapText="1"/>
    </xf>
    <xf numFmtId="0" fontId="4" fillId="0" borderId="35" xfId="0" applyFont="1" applyBorder="1" applyAlignment="1">
      <alignment horizontal="left"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lignment horizontal="left" vertical="center" wrapText="1"/>
    </xf>
    <xf numFmtId="0" fontId="18" fillId="0" borderId="42" xfId="0" applyFont="1" applyBorder="1" applyAlignment="1">
      <alignment horizontal="center" vertical="top" wrapText="1"/>
    </xf>
    <xf numFmtId="0" fontId="18" fillId="0" borderId="43" xfId="0" applyFont="1" applyBorder="1" applyAlignment="1">
      <alignment horizontal="center" vertical="top" wrapText="1"/>
    </xf>
    <xf numFmtId="0" fontId="7" fillId="0" borderId="5" xfId="0" applyFont="1" applyBorder="1" applyAlignment="1">
      <alignment horizontal="center" vertical="center"/>
    </xf>
    <xf numFmtId="0" fontId="7" fillId="0" borderId="3" xfId="0" applyFont="1" applyBorder="1" applyAlignment="1">
      <alignment horizontal="left" vertical="center"/>
    </xf>
    <xf numFmtId="0" fontId="6" fillId="0" borderId="35" xfId="0" applyFont="1" applyBorder="1" applyAlignment="1">
      <alignment horizontal="center" wrapText="1"/>
    </xf>
    <xf numFmtId="0" fontId="6" fillId="0" borderId="33" xfId="0" applyFont="1" applyBorder="1" applyAlignment="1">
      <alignment horizontal="center" wrapText="1"/>
    </xf>
    <xf numFmtId="0" fontId="6" fillId="0" borderId="12" xfId="0" applyFont="1" applyBorder="1" applyAlignment="1">
      <alignment horizontal="center" wrapText="1"/>
    </xf>
    <xf numFmtId="3" fontId="16" fillId="2" borderId="6" xfId="1" applyNumberFormat="1" applyFont="1" applyFill="1" applyBorder="1" applyAlignment="1" applyProtection="1">
      <alignment horizontal="right"/>
    </xf>
    <xf numFmtId="3" fontId="16" fillId="2" borderId="2" xfId="1" applyNumberFormat="1" applyFont="1" applyFill="1" applyBorder="1" applyAlignment="1" applyProtection="1">
      <alignment horizontal="right"/>
    </xf>
    <xf numFmtId="3" fontId="16" fillId="2" borderId="1" xfId="1" applyNumberFormat="1" applyFont="1" applyFill="1" applyBorder="1" applyAlignment="1" applyProtection="1">
      <alignment horizontal="right"/>
    </xf>
    <xf numFmtId="3" fontId="20" fillId="0" borderId="13" xfId="1" applyNumberFormat="1" applyFont="1" applyFill="1" applyBorder="1" applyAlignment="1" applyProtection="1">
      <alignment horizontal="center"/>
    </xf>
    <xf numFmtId="3" fontId="20" fillId="0" borderId="7" xfId="1" applyNumberFormat="1" applyFont="1" applyFill="1" applyBorder="1" applyAlignment="1" applyProtection="1">
      <alignment horizontal="center"/>
    </xf>
    <xf numFmtId="3" fontId="20" fillId="0" borderId="26" xfId="1" applyNumberFormat="1" applyFont="1" applyFill="1" applyBorder="1" applyAlignment="1" applyProtection="1">
      <alignment horizontal="center"/>
    </xf>
    <xf numFmtId="3" fontId="18" fillId="0" borderId="13" xfId="0" applyNumberFormat="1" applyFont="1" applyBorder="1" applyAlignment="1" applyProtection="1">
      <alignment horizontal="center"/>
    </xf>
    <xf numFmtId="3" fontId="18" fillId="0" borderId="7" xfId="0" applyNumberFormat="1" applyFont="1" applyBorder="1" applyAlignment="1" applyProtection="1">
      <alignment horizontal="center"/>
    </xf>
    <xf numFmtId="3" fontId="18" fillId="0" borderId="26" xfId="0" applyNumberFormat="1" applyFont="1" applyBorder="1" applyAlignment="1" applyProtection="1">
      <alignment horizontal="center"/>
    </xf>
  </cellXfs>
  <cellStyles count="2">
    <cellStyle name="normal" xfId="1"/>
    <cellStyle name="normální" xfId="0" builtinId="0"/>
  </cellStyles>
  <dxfs count="42">
    <dxf>
      <numFmt numFmtId="3" formatCode="#,##0"/>
      <border diagonalUp="0" diagonalDown="0">
        <left style="thin">
          <color indexed="64"/>
        </left>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numFmt numFmtId="30" formatCode="@"/>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vertical/>
        <horizontal/>
      </border>
    </dxf>
    <dxf>
      <numFmt numFmtId="3" formatCode="#,##0"/>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numFmt numFmtId="30" formatCode="@"/>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9" tint="0.79998168889431442"/>
        </patternFill>
      </fill>
      <alignment horizontal="center" vertical="bottom" textRotation="0" wrapText="0" indent="0" relativeIndent="0" justifyLastLine="0" shrinkToFit="0" mergeCell="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3" tint="0.59999389629810485"/>
        </patternFill>
      </fill>
      <alignment horizontal="center" vertical="bottom" textRotation="0" wrapText="0" indent="0" relativeIndent="0" justifyLastLine="0" shrinkToFit="0" mergeCell="0" readingOrder="0"/>
      <border diagonalUp="0" diagonalDown="0">
        <left style="thin">
          <color indexed="64"/>
        </left>
        <right style="thin">
          <color indexed="64"/>
        </right>
        <top/>
        <bottom/>
      </border>
      <protection locked="0" hidden="0"/>
    </dxf>
    <dxf>
      <font>
        <condense val="0"/>
        <extend val="0"/>
        <color rgb="FF9C0006"/>
      </font>
      <fill>
        <patternFill>
          <bgColor rgb="FFFFC7CE"/>
        </patternFill>
      </fill>
    </dxf>
    <dxf>
      <font>
        <b val="0"/>
        <i val="0"/>
      </font>
      <fill>
        <patternFill>
          <bgColor rgb="FFFF0000"/>
        </patternFill>
      </fill>
    </dxf>
    <dxf>
      <font>
        <b val="0"/>
        <i val="0"/>
      </font>
      <fill>
        <patternFill>
          <bgColor rgb="FFFF0000"/>
        </patternFill>
      </fill>
    </dxf>
    <dxf>
      <font>
        <b val="0"/>
        <i val="0"/>
      </font>
      <fill>
        <patternFill>
          <bgColor rgb="FFFF0000"/>
        </patternFill>
      </fill>
    </dxf>
  </dxfs>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173935</xdr:colOff>
      <xdr:row>1</xdr:row>
      <xdr:rowOff>33131</xdr:rowOff>
    </xdr:from>
    <xdr:to>
      <xdr:col>1</xdr:col>
      <xdr:colOff>313936</xdr:colOff>
      <xdr:row>2</xdr:row>
      <xdr:rowOff>272491</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223631" y="33131"/>
          <a:ext cx="447260" cy="425962"/>
        </a:xfrm>
        <a:prstGeom prst="rect">
          <a:avLst/>
        </a:prstGeom>
        <a:noFill/>
      </xdr:spPr>
    </xdr:pic>
    <xdr:clientData/>
  </xdr:twoCellAnchor>
</xdr:wsDr>
</file>

<file path=xl/tables/table1.xml><?xml version="1.0" encoding="utf-8"?>
<table xmlns="http://schemas.openxmlformats.org/spreadsheetml/2006/main" id="1" name="Tabulka1" displayName="Tabulka1" ref="A3:AH208" totalsRowShown="0" headerRowDxfId="37" headerRowBorderDxfId="36" tableBorderDxfId="35" totalsRowBorderDxfId="34">
  <autoFilter ref="A3:AH208">
    <filterColumn colId="0">
      <filters>
        <filter val="1"/>
        <filter val="10"/>
        <filter val="11"/>
        <filter val="12"/>
        <filter val="13"/>
        <filter val="14a"/>
        <filter val="14b"/>
        <filter val="15a"/>
        <filter val="15b"/>
        <filter val="16"/>
        <filter val="17"/>
        <filter val="18a"/>
        <filter val="18b"/>
        <filter val="19"/>
        <filter val="2"/>
        <filter val="20"/>
        <filter val="21a"/>
        <filter val="21b"/>
        <filter val="22"/>
        <filter val="23"/>
        <filter val="24"/>
        <filter val="25"/>
        <filter val="26"/>
        <filter val="27"/>
        <filter val="28"/>
        <filter val="29"/>
        <filter val="3"/>
        <filter val="30"/>
        <filter val="31a"/>
        <filter val="31b"/>
        <filter val="32a"/>
        <filter val="32b"/>
        <filter val="33"/>
        <filter val="34a"/>
        <filter val="34b"/>
        <filter val="35"/>
        <filter val="36a"/>
        <filter val="36b"/>
        <filter val="37a"/>
        <filter val="37b"/>
        <filter val="38"/>
        <filter val="39"/>
        <filter val="4"/>
        <filter val="40a"/>
        <filter val="40b"/>
        <filter val="41"/>
        <filter val="42"/>
        <filter val="43"/>
        <filter val="44"/>
        <filter val="45"/>
        <filter val="46"/>
        <filter val="47"/>
        <filter val="48"/>
        <filter val="49"/>
        <filter val="5"/>
        <filter val="50"/>
        <filter val="51"/>
        <filter val="52"/>
        <filter val="53"/>
        <filter val="54"/>
        <filter val="55"/>
        <filter val="56"/>
        <filter val="57"/>
        <filter val="58"/>
        <filter val="59"/>
        <filter val="6"/>
        <filter val="60"/>
        <filter val="61"/>
        <filter val="62"/>
        <filter val="63"/>
        <filter val="64"/>
        <filter val="65"/>
        <filter val="66"/>
        <filter val="67"/>
        <filter val="68"/>
        <filter val="69"/>
        <filter val="70"/>
        <filter val="71"/>
        <filter val="72"/>
        <filter val="73"/>
        <filter val="74"/>
        <filter val="75"/>
        <filter val="76"/>
        <filter val="77"/>
        <filter val="78"/>
        <filter val="79"/>
        <filter val="7a"/>
        <filter val="7b"/>
        <filter val="80"/>
        <filter val="81"/>
        <filter val="82"/>
        <filter val="83"/>
        <filter val="84"/>
        <filter val="85"/>
        <filter val="86"/>
        <filter val="87"/>
        <filter val="88"/>
        <filter val="89"/>
        <filter val="8a"/>
        <filter val="8b"/>
        <filter val="9"/>
        <filter val="90"/>
        <filter val="91"/>
      </filters>
    </filterColumn>
    <filterColumn colId="23"/>
    <filterColumn colId="25"/>
  </autoFilter>
  <tableColumns count="34">
    <tableColumn id="1" name="Př." dataDxfId="33">
      <calculatedColumnFormula>Transakce!A16</calculatedColumnFormula>
    </tableColumn>
    <tableColumn id="2" name="Popis" dataDxfId="32">
      <calculatedColumnFormula>IF(ISTEXT(Transakce!B16),Transakce!B16,"")</calculatedColumnFormula>
    </tableColumn>
    <tableColumn id="3" name="Částka" dataDxfId="31">
      <calculatedColumnFormula>Transakce!C16</calculatedColumnFormula>
    </tableColumn>
    <tableColumn id="4" name="MD" dataDxfId="30">
      <calculatedColumnFormula>IF(ISTEXT(Transakce!D16),Transakce!D16,"")</calculatedColumnFormula>
    </tableColumn>
    <tableColumn id="5" name="DAL" dataDxfId="29">
      <calculatedColumnFormula>IF(ISTEXT(Transakce!E16),Transakce!E16,"")</calculatedColumnFormula>
    </tableColumn>
    <tableColumn id="6" name="VH" dataDxfId="28"/>
    <tableColumn id="7" name="Peníze" dataDxfId="27"/>
    <tableColumn id="8" name="A11" dataDxfId="26"/>
    <tableColumn id="9" name="A12" dataDxfId="25"/>
    <tableColumn id="10" name="A13" dataDxfId="24"/>
    <tableColumn id="11" name="A14" dataDxfId="23"/>
    <tableColumn id="12" name="A15" dataDxfId="22"/>
    <tableColumn id="13" name="A16" dataDxfId="21"/>
    <tableColumn id="14" name="A21" dataDxfId="20"/>
    <tableColumn id="15" name="A22" dataDxfId="19"/>
    <tableColumn id="16" name="A23" dataDxfId="18"/>
    <tableColumn id="17" name="A24" dataDxfId="17"/>
    <tableColumn id="18" name="A25" dataDxfId="16"/>
    <tableColumn id="19" name="A3" dataDxfId="15"/>
    <tableColumn id="20" name="A4" dataDxfId="14"/>
    <tableColumn id="21" name="A5" dataDxfId="13"/>
    <tableColumn id="22" name="A7" dataDxfId="12"/>
    <tableColumn id="23" name="B1" dataDxfId="11"/>
    <tableColumn id="33" name="B11" dataDxfId="10"/>
    <tableColumn id="24" name="B2" dataDxfId="9"/>
    <tableColumn id="34" name="B21" dataDxfId="8"/>
    <tableColumn id="25" name="B3" dataDxfId="7"/>
    <tableColumn id="26" name="C1" dataDxfId="6"/>
    <tableColumn id="27" name="C21" dataDxfId="5"/>
    <tableColumn id="28" name="C22" dataDxfId="4"/>
    <tableColumn id="29" name="C23" dataDxfId="3"/>
    <tableColumn id="30" name="C24" dataDxfId="2"/>
    <tableColumn id="31" name="C25" dataDxfId="1"/>
    <tableColumn id="32" name="C26" dataDxfId="0"/>
  </tableColumns>
  <tableStyleInfo name="TableStyleLight8" showFirstColumn="0" showLastColumn="0" showRowStripes="1" showColumnStripes="0"/>
</table>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B221"/>
  <sheetViews>
    <sheetView zoomScale="85" zoomScaleNormal="85" workbookViewId="0">
      <selection activeCell="A16" sqref="A16:E27"/>
    </sheetView>
  </sheetViews>
  <sheetFormatPr defaultRowHeight="15"/>
  <cols>
    <col min="1" max="1" width="4.28515625" customWidth="1"/>
    <col min="2" max="2" width="31.140625" customWidth="1"/>
    <col min="3" max="3" width="9.28515625" customWidth="1"/>
    <col min="4" max="5" width="6.42578125" style="5" customWidth="1"/>
    <col min="6" max="6" width="9.28515625" bestFit="1" customWidth="1"/>
    <col min="7" max="7" width="9.42578125" customWidth="1"/>
    <col min="8" max="8" width="9.85546875" customWidth="1"/>
    <col min="9" max="9" width="9.7109375" style="28" customWidth="1"/>
    <col min="10" max="10" width="12" style="13" bestFit="1" customWidth="1"/>
    <col min="11" max="12" width="9.140625" style="5" hidden="1" customWidth="1"/>
    <col min="13" max="13" width="10.85546875" hidden="1" customWidth="1"/>
    <col min="14" max="14" width="9.140625" hidden="1" customWidth="1"/>
    <col min="15" max="15" width="10.85546875" hidden="1" customWidth="1"/>
    <col min="16" max="18" width="9.140625" hidden="1" customWidth="1"/>
    <col min="19" max="20" width="9.140625" style="36" hidden="1" customWidth="1"/>
    <col min="21" max="21" width="0" hidden="1" customWidth="1"/>
  </cols>
  <sheetData>
    <row r="1" spans="1:28" ht="0.75" customHeight="1"/>
    <row r="2" spans="1:28" s="1" customFormat="1" ht="15" customHeight="1">
      <c r="A2" s="187" t="s">
        <v>110</v>
      </c>
      <c r="B2" s="187"/>
      <c r="C2" s="187"/>
      <c r="D2" s="187"/>
      <c r="E2" s="187"/>
      <c r="F2" s="187"/>
      <c r="G2" s="187"/>
      <c r="H2" s="187"/>
      <c r="I2" s="187"/>
      <c r="J2" s="14"/>
      <c r="K2" s="9"/>
      <c r="L2" s="9"/>
      <c r="S2" s="37"/>
      <c r="T2" s="37"/>
    </row>
    <row r="3" spans="1:28" s="1" customFormat="1" ht="23.25" customHeight="1">
      <c r="A3" s="188"/>
      <c r="B3" s="188"/>
      <c r="C3" s="188"/>
      <c r="D3" s="188"/>
      <c r="E3" s="188"/>
      <c r="F3" s="188"/>
      <c r="G3" s="188"/>
      <c r="H3" s="188"/>
      <c r="I3" s="188"/>
      <c r="J3" s="14"/>
      <c r="K3" s="9"/>
      <c r="L3" s="9"/>
      <c r="S3" s="37"/>
      <c r="T3" s="37"/>
    </row>
    <row r="4" spans="1:28" ht="18.75" customHeight="1">
      <c r="A4" s="184" t="s">
        <v>118</v>
      </c>
      <c r="B4" s="185"/>
      <c r="C4" s="185"/>
      <c r="D4" s="185"/>
      <c r="E4" s="185"/>
      <c r="F4" s="185"/>
      <c r="G4" s="185"/>
      <c r="H4" s="185"/>
      <c r="I4" s="186"/>
      <c r="AB4" s="86"/>
    </row>
    <row r="5" spans="1:28" ht="18.75" customHeight="1">
      <c r="A5" s="189" t="s">
        <v>124</v>
      </c>
      <c r="B5" s="190"/>
      <c r="C5" s="190"/>
      <c r="D5" s="190"/>
      <c r="E5" s="190"/>
      <c r="F5" s="190"/>
      <c r="G5" s="190"/>
      <c r="H5" s="190"/>
      <c r="I5" s="191"/>
      <c r="AA5" s="87"/>
    </row>
    <row r="6" spans="1:28" s="2" customFormat="1" ht="5.25" hidden="1" customHeight="1">
      <c r="A6" s="4"/>
      <c r="B6" s="3"/>
      <c r="C6" s="3"/>
      <c r="D6" s="30"/>
      <c r="E6" s="30"/>
      <c r="F6" s="3"/>
      <c r="G6" s="3"/>
      <c r="H6" s="3"/>
      <c r="I6" s="29"/>
      <c r="J6" s="15"/>
      <c r="K6" s="10"/>
      <c r="L6" s="10"/>
      <c r="S6" s="38"/>
      <c r="T6" s="38"/>
    </row>
    <row r="7" spans="1:28" s="2" customFormat="1" ht="50.25" customHeight="1">
      <c r="A7" s="148" t="s">
        <v>119</v>
      </c>
      <c r="B7" s="149"/>
      <c r="C7" s="149"/>
      <c r="D7" s="149"/>
      <c r="E7" s="149"/>
      <c r="F7" s="149"/>
      <c r="G7" s="149"/>
      <c r="H7" s="149"/>
      <c r="I7" s="150"/>
      <c r="J7" s="15"/>
      <c r="K7" s="10"/>
      <c r="L7" s="10"/>
      <c r="S7" s="38"/>
      <c r="T7" s="38"/>
    </row>
    <row r="8" spans="1:28" s="2" customFormat="1" ht="37.5" customHeight="1">
      <c r="A8" s="210" t="s">
        <v>138</v>
      </c>
      <c r="B8" s="211"/>
      <c r="C8" s="211"/>
      <c r="D8" s="211"/>
      <c r="E8" s="211"/>
      <c r="F8" s="211"/>
      <c r="G8" s="211"/>
      <c r="H8" s="211"/>
      <c r="I8" s="212"/>
      <c r="J8" s="15"/>
      <c r="K8" s="10"/>
      <c r="L8" s="10"/>
      <c r="S8" s="38"/>
      <c r="T8" s="38"/>
    </row>
    <row r="9" spans="1:28" s="2" customFormat="1" ht="15" customHeight="1" thickBot="1">
      <c r="A9" s="206" t="s">
        <v>130</v>
      </c>
      <c r="B9" s="207"/>
      <c r="C9" s="207"/>
      <c r="D9" s="207"/>
      <c r="E9" s="207"/>
      <c r="F9" s="208"/>
      <c r="G9" s="208"/>
      <c r="H9" s="208"/>
      <c r="I9" s="209"/>
      <c r="J9" s="15"/>
      <c r="K9" s="10"/>
      <c r="L9" s="10"/>
      <c r="S9" s="38"/>
      <c r="T9" s="38"/>
    </row>
    <row r="10" spans="1:28" s="2" customFormat="1" ht="21" customHeight="1" thickBot="1">
      <c r="B10" s="3"/>
      <c r="C10" s="3"/>
      <c r="D10" s="30"/>
      <c r="E10" s="30"/>
      <c r="F10" s="88">
        <f>SUM($F16:F$221)</f>
        <v>0</v>
      </c>
      <c r="G10" s="213" t="s">
        <v>97</v>
      </c>
      <c r="H10" s="214"/>
      <c r="I10" s="88">
        <f>SUM($I16:$I221)</f>
        <v>0</v>
      </c>
      <c r="J10" s="88">
        <f>SUM($J14:$J221)</f>
        <v>0</v>
      </c>
      <c r="K10" s="10"/>
      <c r="L10" s="10"/>
      <c r="S10" s="38"/>
      <c r="T10" s="38"/>
    </row>
    <row r="11" spans="1:28" s="1" customFormat="1" ht="15" customHeight="1">
      <c r="A11" s="199" t="s">
        <v>2</v>
      </c>
      <c r="B11" s="200"/>
      <c r="C11" s="200"/>
      <c r="D11" s="200"/>
      <c r="E11" s="201"/>
      <c r="F11" s="202" t="s">
        <v>10</v>
      </c>
      <c r="G11" s="203"/>
      <c r="H11" s="203"/>
      <c r="I11" s="204"/>
      <c r="J11" s="217" t="s">
        <v>131</v>
      </c>
      <c r="K11" s="162" t="s">
        <v>103</v>
      </c>
      <c r="L11" s="162"/>
      <c r="M11" s="162"/>
      <c r="N11" s="162"/>
      <c r="O11" s="162"/>
      <c r="P11" s="162"/>
      <c r="Q11" s="162"/>
      <c r="R11" s="162"/>
      <c r="S11" s="162"/>
      <c r="T11" s="162"/>
    </row>
    <row r="12" spans="1:28" ht="15" customHeight="1">
      <c r="A12" s="205" t="s">
        <v>11</v>
      </c>
      <c r="B12" s="192" t="s">
        <v>14</v>
      </c>
      <c r="C12" s="194" t="s">
        <v>117</v>
      </c>
      <c r="D12" s="195" t="s">
        <v>12</v>
      </c>
      <c r="E12" s="196"/>
      <c r="F12" s="45" t="s">
        <v>13</v>
      </c>
      <c r="G12" s="35" t="s">
        <v>4</v>
      </c>
      <c r="H12" s="35" t="s">
        <v>3</v>
      </c>
      <c r="I12" s="46" t="s">
        <v>8</v>
      </c>
      <c r="J12" s="218"/>
      <c r="K12" s="169" t="s">
        <v>92</v>
      </c>
      <c r="L12" s="169"/>
      <c r="M12" s="161" t="s">
        <v>13</v>
      </c>
      <c r="N12" s="161"/>
      <c r="O12" s="170" t="s">
        <v>100</v>
      </c>
      <c r="P12" s="170"/>
      <c r="Q12" s="161" t="s">
        <v>111</v>
      </c>
      <c r="R12" s="161"/>
      <c r="S12" s="161"/>
      <c r="T12" s="161"/>
    </row>
    <row r="13" spans="1:28" ht="15" customHeight="1" thickBot="1">
      <c r="A13" s="205"/>
      <c r="B13" s="193"/>
      <c r="C13" s="194"/>
      <c r="D13" s="31" t="s">
        <v>0</v>
      </c>
      <c r="E13" s="32" t="s">
        <v>1</v>
      </c>
      <c r="F13" s="49" t="s">
        <v>9</v>
      </c>
      <c r="G13" s="50" t="s">
        <v>5</v>
      </c>
      <c r="H13" s="50" t="s">
        <v>7</v>
      </c>
      <c r="I13" s="51" t="s">
        <v>6</v>
      </c>
      <c r="J13" s="219"/>
      <c r="K13" s="19" t="s">
        <v>4</v>
      </c>
      <c r="L13" s="19" t="s">
        <v>3</v>
      </c>
      <c r="M13" s="16" t="s">
        <v>98</v>
      </c>
      <c r="N13" s="16" t="s">
        <v>99</v>
      </c>
      <c r="O13" s="33" t="s">
        <v>101</v>
      </c>
      <c r="P13" s="33" t="s">
        <v>102</v>
      </c>
      <c r="Q13" s="47" t="s">
        <v>108</v>
      </c>
      <c r="R13" s="47" t="s">
        <v>109</v>
      </c>
      <c r="S13" s="48" t="s">
        <v>112</v>
      </c>
      <c r="T13" s="48" t="s">
        <v>62</v>
      </c>
    </row>
    <row r="14" spans="1:28" ht="15" customHeight="1">
      <c r="A14" s="159">
        <v>0</v>
      </c>
      <c r="B14" s="157" t="s">
        <v>113</v>
      </c>
      <c r="C14" s="155"/>
      <c r="D14" s="151" t="s">
        <v>114</v>
      </c>
      <c r="E14" s="153" t="s">
        <v>115</v>
      </c>
      <c r="F14" s="163" t="s">
        <v>116</v>
      </c>
      <c r="G14" s="164"/>
      <c r="H14" s="164"/>
      <c r="I14" s="165"/>
      <c r="J14" s="39"/>
      <c r="K14" s="40"/>
      <c r="L14" s="40"/>
      <c r="M14" s="41"/>
      <c r="N14" s="41"/>
      <c r="O14" s="42"/>
      <c r="P14" s="42"/>
      <c r="Q14" s="43"/>
      <c r="R14" s="43"/>
    </row>
    <row r="15" spans="1:28" ht="15" customHeight="1" thickBot="1">
      <c r="A15" s="160"/>
      <c r="B15" s="158"/>
      <c r="C15" s="156"/>
      <c r="D15" s="152"/>
      <c r="E15" s="154"/>
      <c r="F15" s="166"/>
      <c r="G15" s="167"/>
      <c r="H15" s="167"/>
      <c r="I15" s="168"/>
      <c r="J15" s="39"/>
      <c r="K15" s="40"/>
      <c r="L15" s="40"/>
      <c r="M15" s="41"/>
      <c r="N15" s="41"/>
      <c r="O15" s="42"/>
      <c r="P15" s="42"/>
      <c r="Q15" s="43"/>
      <c r="R15" s="43"/>
    </row>
    <row r="16" spans="1:28" ht="15" customHeight="1">
      <c r="A16" s="159"/>
      <c r="B16" s="198"/>
      <c r="C16" s="140"/>
      <c r="D16" s="174"/>
      <c r="E16" s="176"/>
      <c r="F16" s="52"/>
      <c r="G16" s="53"/>
      <c r="H16" s="53"/>
      <c r="I16" s="197">
        <f t="shared" ref="I16:I72" si="0">IF(OR(LEFT(D16,3) = "211",LEFT(D16,3) = "213",LEFT(D16,3) = "221",LEFT(D16,3) = "251",LEFT(D16,3) = "261"),C16,0)-IF(OR(LEFT(E16,3)="211",LEFT(E16,3)="213",LEFT(E16,3)="221",LEFT(E16,3)="251",LEFT(E16,3)="261"),C16,0)</f>
        <v>0</v>
      </c>
      <c r="J16" s="27">
        <f>F16+G16+H16-I16</f>
        <v>0</v>
      </c>
      <c r="K16" s="24">
        <f>G17</f>
        <v>0</v>
      </c>
      <c r="L16" s="24">
        <f>H17</f>
        <v>0</v>
      </c>
      <c r="M16" s="25">
        <f>IF($F16&lt;0,$F16,0)</f>
        <v>0</v>
      </c>
      <c r="N16" s="25">
        <f>IF($F16&gt;0,$F16,0)</f>
        <v>0</v>
      </c>
      <c r="O16" s="34">
        <f>IF(AND($F16&lt;&gt;0,$K16=0,$L16=0,$I16&lt;&gt;0,$I16&gt;0),$I16,0)</f>
        <v>0</v>
      </c>
      <c r="P16" s="34">
        <f>IF(AND($F16&lt;&gt;0,$K16=0,$L16=0,$I16&lt;&gt;0,$I16&lt;0),$I16,0)</f>
        <v>0</v>
      </c>
      <c r="Q16">
        <f>IF(LEFT(D16,1)&lt;"5",C16,0)</f>
        <v>0</v>
      </c>
      <c r="R16">
        <f>IF(LEFT(E16,1)&lt;"5",-C16,0)</f>
        <v>0</v>
      </c>
      <c r="S16" s="36" t="str">
        <f t="shared" ref="S16" si="1">IF(Q16&lt;&gt;0,IF(G17&lt;&gt;"",G17,IF(H17&lt;&gt;"",H17,F17)),"")</f>
        <v/>
      </c>
      <c r="T16" s="36" t="str">
        <f t="shared" ref="T16" si="2">IF(R16&lt;&gt;0,IF(H17&lt;&gt;"",H17,IF(G17&lt;&gt;"",G17,F17)),"")</f>
        <v/>
      </c>
    </row>
    <row r="17" spans="1:20" ht="15" customHeight="1" thickBot="1">
      <c r="A17" s="160"/>
      <c r="B17" s="198"/>
      <c r="C17" s="140"/>
      <c r="D17" s="174"/>
      <c r="E17" s="176"/>
      <c r="F17" s="44"/>
      <c r="G17" s="20"/>
      <c r="H17" s="21"/>
      <c r="I17" s="147"/>
      <c r="J17" s="27"/>
      <c r="K17" s="26"/>
      <c r="L17" s="26"/>
      <c r="M17" s="25"/>
      <c r="N17" s="25"/>
      <c r="O17" s="34"/>
      <c r="P17" s="34"/>
    </row>
    <row r="18" spans="1:20" ht="15" customHeight="1">
      <c r="A18" s="171"/>
      <c r="B18" s="198"/>
      <c r="C18" s="140"/>
      <c r="D18" s="174"/>
      <c r="E18" s="176"/>
      <c r="F18" s="22"/>
      <c r="G18" s="18"/>
      <c r="H18" s="18"/>
      <c r="I18" s="146">
        <f t="shared" si="0"/>
        <v>0</v>
      </c>
      <c r="J18" s="27">
        <f t="shared" ref="J18" si="3">F18+G18+H18-I18</f>
        <v>0</v>
      </c>
      <c r="K18" s="17">
        <f t="shared" ref="K18" si="4">G19</f>
        <v>0</v>
      </c>
      <c r="L18" s="17">
        <f t="shared" ref="L18" si="5">H19</f>
        <v>0</v>
      </c>
      <c r="M18">
        <f t="shared" ref="M18" si="6">IF($F18&lt;0,$F18,0)</f>
        <v>0</v>
      </c>
      <c r="N18">
        <f t="shared" ref="N18" si="7">IF($F18&gt;0,$F18,0)</f>
        <v>0</v>
      </c>
      <c r="O18" s="34">
        <f t="shared" ref="O18" si="8">IF(AND($F18&lt;&gt;0,$K18=0,$L18=0,$I18&lt;&gt;0,$I18&gt;0),$I18,0)</f>
        <v>0</v>
      </c>
      <c r="P18" s="34">
        <f t="shared" ref="P18" si="9">IF(AND($F18&lt;&gt;0,$K18=0,$L18=0,$I18&lt;&gt;0,$I18&lt;0),$I18,0)</f>
        <v>0</v>
      </c>
      <c r="Q18">
        <f>IF(LEFT(D18,1)&lt;"5",C18,0)</f>
        <v>0</v>
      </c>
      <c r="R18">
        <f t="shared" ref="R18" si="10">IF(LEFT(E18,1)&lt;"5",-C18,0)</f>
        <v>0</v>
      </c>
      <c r="S18" s="36" t="str">
        <f t="shared" ref="S18" si="11">IF(Q18&lt;&gt;0,IF(G19&lt;&gt;"",G19,IF(H19&lt;&gt;"",H19,F19)),"")</f>
        <v/>
      </c>
      <c r="T18" s="36" t="str">
        <f t="shared" ref="T18" si="12">IF(R18&lt;&gt;0,IF(H19&lt;&gt;"",H19,IF(G19&lt;&gt;"",G19,F19)),"")</f>
        <v/>
      </c>
    </row>
    <row r="19" spans="1:20" ht="15" customHeight="1" thickBot="1">
      <c r="A19" s="160"/>
      <c r="B19" s="198"/>
      <c r="C19" s="140"/>
      <c r="D19" s="174"/>
      <c r="E19" s="176"/>
      <c r="F19" s="23"/>
      <c r="G19" s="11"/>
      <c r="H19" s="12"/>
      <c r="I19" s="147"/>
      <c r="J19" s="27"/>
      <c r="O19" s="34"/>
      <c r="P19" s="34"/>
    </row>
    <row r="20" spans="1:20" ht="15" customHeight="1">
      <c r="A20" s="171"/>
      <c r="B20" s="198"/>
      <c r="C20" s="140"/>
      <c r="D20" s="142"/>
      <c r="E20" s="144"/>
      <c r="F20" s="22"/>
      <c r="G20" s="18"/>
      <c r="H20" s="18"/>
      <c r="I20" s="146">
        <f t="shared" si="0"/>
        <v>0</v>
      </c>
      <c r="J20" s="27">
        <f t="shared" ref="J20" si="13">F20+G20+H20-I20</f>
        <v>0</v>
      </c>
      <c r="K20" s="17">
        <f t="shared" ref="K20" si="14">G21</f>
        <v>0</v>
      </c>
      <c r="L20" s="17">
        <f t="shared" ref="L20" si="15">H21</f>
        <v>0</v>
      </c>
      <c r="M20">
        <f t="shared" ref="M20" si="16">IF($F20&lt;0,$F20,0)</f>
        <v>0</v>
      </c>
      <c r="N20">
        <f t="shared" ref="N20" si="17">IF($F20&gt;0,$F20,0)</f>
        <v>0</v>
      </c>
      <c r="O20" s="34">
        <f t="shared" ref="O20" si="18">IF(AND($F20&lt;&gt;0,$K20=0,$L20=0,$I20&lt;&gt;0,$I20&gt;0),$I20,0)</f>
        <v>0</v>
      </c>
      <c r="P20" s="34">
        <f t="shared" ref="P20" si="19">IF(AND($F20&lt;&gt;0,$K20=0,$L20=0,$I20&lt;&gt;0,$I20&lt;0),$I20,0)</f>
        <v>0</v>
      </c>
      <c r="Q20">
        <f>IF(LEFT(D20,1)&lt;"5",C20,0)</f>
        <v>0</v>
      </c>
      <c r="R20">
        <f t="shared" ref="R20" si="20">IF(LEFT(E20,1)&lt;"5",-C20,0)</f>
        <v>0</v>
      </c>
      <c r="S20" s="36" t="str">
        <f t="shared" ref="S20" si="21">IF(Q20&lt;&gt;0,IF(G21&lt;&gt;"",G21,IF(H21&lt;&gt;"",H21,F21)),"")</f>
        <v/>
      </c>
      <c r="T20" s="36" t="str">
        <f t="shared" ref="T20" si="22">IF(R20&lt;&gt;0,IF(H21&lt;&gt;"",H21,IF(G21&lt;&gt;"",G21,F21)),"")</f>
        <v/>
      </c>
    </row>
    <row r="21" spans="1:20" ht="15" customHeight="1" thickBot="1">
      <c r="A21" s="160"/>
      <c r="B21" s="198"/>
      <c r="C21" s="140"/>
      <c r="D21" s="142"/>
      <c r="E21" s="144"/>
      <c r="F21" s="23"/>
      <c r="G21" s="11"/>
      <c r="H21" s="12"/>
      <c r="I21" s="147"/>
      <c r="J21" s="27"/>
      <c r="O21" s="34"/>
      <c r="P21" s="34"/>
    </row>
    <row r="22" spans="1:20" ht="15" customHeight="1">
      <c r="A22" s="171"/>
      <c r="B22" s="198"/>
      <c r="C22" s="140"/>
      <c r="D22" s="142"/>
      <c r="E22" s="144"/>
      <c r="F22" s="22"/>
      <c r="G22" s="18"/>
      <c r="H22" s="18"/>
      <c r="I22" s="146">
        <f t="shared" si="0"/>
        <v>0</v>
      </c>
      <c r="J22" s="27">
        <f t="shared" ref="J22" si="23">F22+G22+H22-I22</f>
        <v>0</v>
      </c>
      <c r="K22" s="17">
        <f t="shared" ref="K22" si="24">G23</f>
        <v>0</v>
      </c>
      <c r="L22" s="17">
        <f t="shared" ref="L22" si="25">H23</f>
        <v>0</v>
      </c>
      <c r="M22">
        <f t="shared" ref="M22" si="26">IF($F22&lt;0,$F22,0)</f>
        <v>0</v>
      </c>
      <c r="N22">
        <f t="shared" ref="N22" si="27">IF($F22&gt;0,$F22,0)</f>
        <v>0</v>
      </c>
      <c r="O22" s="34">
        <f t="shared" ref="O22" si="28">IF(AND($F22&lt;&gt;0,$K22=0,$L22=0,$I22&lt;&gt;0,$I22&gt;0),$I22,0)</f>
        <v>0</v>
      </c>
      <c r="P22" s="34">
        <f t="shared" ref="P22" si="29">IF(AND($F22&lt;&gt;0,$K22=0,$L22=0,$I22&lt;&gt;0,$I22&lt;0),$I22,0)</f>
        <v>0</v>
      </c>
      <c r="Q22">
        <f>IF(LEFT(D22,1)&lt;"5",C22,0)</f>
        <v>0</v>
      </c>
      <c r="R22">
        <f t="shared" ref="R22" si="30">IF(LEFT(E22,1)&lt;"5",-C22,0)</f>
        <v>0</v>
      </c>
      <c r="S22" s="36" t="str">
        <f t="shared" ref="S22" si="31">IF(Q22&lt;&gt;0,IF(G23&lt;&gt;"",G23,IF(H23&lt;&gt;"",H23,F23)),"")</f>
        <v/>
      </c>
      <c r="T22" s="36" t="str">
        <f t="shared" ref="T22" si="32">IF(R22&lt;&gt;0,IF(H23&lt;&gt;"",H23,IF(G23&lt;&gt;"",G23,F23)),"")</f>
        <v/>
      </c>
    </row>
    <row r="23" spans="1:20" ht="15" customHeight="1" thickBot="1">
      <c r="A23" s="160"/>
      <c r="B23" s="198"/>
      <c r="C23" s="140"/>
      <c r="D23" s="142"/>
      <c r="E23" s="144"/>
      <c r="F23" s="23"/>
      <c r="G23" s="11"/>
      <c r="H23" s="12"/>
      <c r="I23" s="147"/>
      <c r="J23" s="27"/>
      <c r="O23" s="34"/>
      <c r="P23" s="34"/>
    </row>
    <row r="24" spans="1:20" ht="15" customHeight="1">
      <c r="A24" s="171"/>
      <c r="B24" s="198"/>
      <c r="C24" s="140"/>
      <c r="D24" s="142"/>
      <c r="E24" s="144"/>
      <c r="F24" s="22"/>
      <c r="G24" s="18"/>
      <c r="H24" s="18"/>
      <c r="I24" s="146">
        <f t="shared" si="0"/>
        <v>0</v>
      </c>
      <c r="J24" s="27">
        <f t="shared" ref="J24" si="33">F24+G24+H24-I24</f>
        <v>0</v>
      </c>
      <c r="K24" s="17">
        <f t="shared" ref="K24" si="34">G25</f>
        <v>0</v>
      </c>
      <c r="L24" s="17">
        <f t="shared" ref="L24" si="35">H25</f>
        <v>0</v>
      </c>
      <c r="M24">
        <f t="shared" ref="M24" si="36">IF($F24&lt;0,$F24,0)</f>
        <v>0</v>
      </c>
      <c r="N24">
        <f t="shared" ref="N24" si="37">IF($F24&gt;0,$F24,0)</f>
        <v>0</v>
      </c>
      <c r="O24" s="34">
        <f t="shared" ref="O24" si="38">IF(AND($F24&lt;&gt;0,$K24=0,$L24=0,$I24&lt;&gt;0,$I24&gt;0),$I24,0)</f>
        <v>0</v>
      </c>
      <c r="P24" s="34">
        <f t="shared" ref="P24" si="39">IF(AND($F24&lt;&gt;0,$K24=0,$L24=0,$I24&lt;&gt;0,$I24&lt;0),$I24,0)</f>
        <v>0</v>
      </c>
      <c r="Q24">
        <f>IF(LEFT(D24,1)&lt;"5",C24,0)</f>
        <v>0</v>
      </c>
      <c r="R24">
        <f t="shared" ref="R24" si="40">IF(LEFT(E24,1)&lt;"5",-C24,0)</f>
        <v>0</v>
      </c>
      <c r="S24" s="36" t="str">
        <f t="shared" ref="S24" si="41">IF(Q24&lt;&gt;0,IF(G25&lt;&gt;"",G25,IF(H25&lt;&gt;"",H25,F25)),"")</f>
        <v/>
      </c>
      <c r="T24" s="36" t="str">
        <f t="shared" ref="T24" si="42">IF(R24&lt;&gt;0,IF(H25&lt;&gt;"",H25,IF(G25&lt;&gt;"",G25,F25)),"")</f>
        <v/>
      </c>
    </row>
    <row r="25" spans="1:20" ht="15" customHeight="1" thickBot="1">
      <c r="A25" s="160"/>
      <c r="B25" s="198"/>
      <c r="C25" s="140"/>
      <c r="D25" s="142"/>
      <c r="E25" s="144"/>
      <c r="F25" s="23"/>
      <c r="G25" s="11"/>
      <c r="H25" s="12"/>
      <c r="I25" s="147"/>
      <c r="J25" s="27"/>
      <c r="O25" s="34"/>
      <c r="P25" s="34"/>
    </row>
    <row r="26" spans="1:20" ht="15" customHeight="1">
      <c r="A26" s="215"/>
      <c r="B26" s="198"/>
      <c r="C26" s="140"/>
      <c r="D26" s="142"/>
      <c r="E26" s="144"/>
      <c r="F26" s="22"/>
      <c r="G26" s="18"/>
      <c r="H26" s="18"/>
      <c r="I26" s="146">
        <f t="shared" si="0"/>
        <v>0</v>
      </c>
      <c r="J26" s="27">
        <f t="shared" ref="J26" si="43">F26+G26+H26-I26</f>
        <v>0</v>
      </c>
      <c r="K26" s="17">
        <f t="shared" ref="K26" si="44">G27</f>
        <v>0</v>
      </c>
      <c r="L26" s="17">
        <f t="shared" ref="L26" si="45">H27</f>
        <v>0</v>
      </c>
      <c r="M26">
        <f t="shared" ref="M26" si="46">IF($F26&lt;0,$F26,0)</f>
        <v>0</v>
      </c>
      <c r="N26">
        <f t="shared" ref="N26" si="47">IF($F26&gt;0,$F26,0)</f>
        <v>0</v>
      </c>
      <c r="O26" s="34">
        <f t="shared" ref="O26" si="48">IF(AND($F26&lt;&gt;0,$K26=0,$L26=0,$I26&lt;&gt;0,$I26&gt;0),$I26,0)</f>
        <v>0</v>
      </c>
      <c r="P26" s="34">
        <f t="shared" ref="P26" si="49">IF(AND($F26&lt;&gt;0,$K26=0,$L26=0,$I26&lt;&gt;0,$I26&lt;0),$I26,0)</f>
        <v>0</v>
      </c>
      <c r="Q26">
        <f>IF(LEFT(D26,1)&lt;"5",C26,0)</f>
        <v>0</v>
      </c>
      <c r="R26">
        <f t="shared" ref="R26" si="50">IF(LEFT(E26,1)&lt;"5",-C26,0)</f>
        <v>0</v>
      </c>
      <c r="S26" s="36" t="str">
        <f t="shared" ref="S26" si="51">IF(Q26&lt;&gt;0,IF(G27&lt;&gt;"",G27,IF(H27&lt;&gt;"",H27,F27)),"")</f>
        <v/>
      </c>
      <c r="T26" s="36" t="str">
        <f t="shared" ref="T26" si="52">IF(R26&lt;&gt;0,IF(H27&lt;&gt;"",H27,IF(G27&lt;&gt;"",G27,F27)),"")</f>
        <v/>
      </c>
    </row>
    <row r="27" spans="1:20" ht="15" customHeight="1" thickBot="1">
      <c r="A27" s="159"/>
      <c r="B27" s="216"/>
      <c r="C27" s="141"/>
      <c r="D27" s="143"/>
      <c r="E27" s="145"/>
      <c r="F27" s="23"/>
      <c r="G27" s="11"/>
      <c r="H27" s="12"/>
      <c r="I27" s="147"/>
      <c r="J27" s="27"/>
      <c r="O27" s="34"/>
      <c r="P27" s="34"/>
    </row>
    <row r="28" spans="1:20" ht="15" customHeight="1">
      <c r="A28" s="171"/>
      <c r="B28" s="172"/>
      <c r="C28" s="140"/>
      <c r="D28" s="142"/>
      <c r="E28" s="144"/>
      <c r="F28" s="22"/>
      <c r="G28" s="18"/>
      <c r="H28" s="18"/>
      <c r="I28" s="146">
        <v>0</v>
      </c>
      <c r="J28" s="27">
        <f t="shared" ref="J28" si="53">F28+G28+H28-I28</f>
        <v>0</v>
      </c>
      <c r="K28" s="17">
        <f t="shared" ref="K28" si="54">G29</f>
        <v>0</v>
      </c>
      <c r="L28" s="17">
        <f t="shared" ref="L28" si="55">H29</f>
        <v>0</v>
      </c>
      <c r="M28">
        <f t="shared" ref="M28" si="56">IF($F28&lt;0,$F28,0)</f>
        <v>0</v>
      </c>
      <c r="N28">
        <f t="shared" ref="N28" si="57">IF($F28&gt;0,$F28,0)</f>
        <v>0</v>
      </c>
      <c r="O28" s="34">
        <f t="shared" ref="O28" si="58">IF(AND($F28&lt;&gt;0,$K28=0,$L28=0,$I28&lt;&gt;0,$I28&gt;0),$I28,0)</f>
        <v>0</v>
      </c>
      <c r="P28" s="34">
        <f t="shared" ref="P28" si="59">IF(AND($F28&lt;&gt;0,$K28=0,$L28=0,$I28&lt;&gt;0,$I28&lt;0),$I28,0)</f>
        <v>0</v>
      </c>
      <c r="Q28">
        <f>IF(LEFT(D28,1)&lt;"5",C28,0)</f>
        <v>0</v>
      </c>
      <c r="R28">
        <f t="shared" ref="R28" si="60">IF(LEFT(E28,1)&lt;"5",-C28,0)</f>
        <v>0</v>
      </c>
      <c r="S28" s="36" t="str">
        <f t="shared" ref="S28" si="61">IF(Q28&lt;&gt;0,IF(G29&lt;&gt;"",G29,IF(H29&lt;&gt;"",H29,F29)),"")</f>
        <v/>
      </c>
      <c r="T28" s="36" t="str">
        <f t="shared" ref="T28" si="62">IF(R28&lt;&gt;0,IF(H29&lt;&gt;"",H29,IF(G29&lt;&gt;"",G29,F29)),"")</f>
        <v/>
      </c>
    </row>
    <row r="29" spans="1:20" ht="15" customHeight="1" thickBot="1">
      <c r="A29" s="160"/>
      <c r="B29" s="173"/>
      <c r="C29" s="141"/>
      <c r="D29" s="143"/>
      <c r="E29" s="145"/>
      <c r="F29" s="23"/>
      <c r="G29" s="11"/>
      <c r="H29" s="12"/>
      <c r="I29" s="147"/>
      <c r="J29" s="27"/>
      <c r="O29" s="34"/>
      <c r="P29" s="34"/>
    </row>
    <row r="30" spans="1:20" ht="15" customHeight="1">
      <c r="A30" s="171"/>
      <c r="B30" s="172"/>
      <c r="C30" s="140"/>
      <c r="D30" s="142"/>
      <c r="E30" s="144"/>
      <c r="F30" s="22"/>
      <c r="G30" s="18"/>
      <c r="H30" s="18"/>
      <c r="I30" s="146">
        <f t="shared" si="0"/>
        <v>0</v>
      </c>
      <c r="J30" s="27">
        <f t="shared" ref="J30" si="63">F30+G30+H30-I30</f>
        <v>0</v>
      </c>
      <c r="K30" s="17">
        <f t="shared" ref="K30" si="64">G31</f>
        <v>0</v>
      </c>
      <c r="L30" s="17">
        <f t="shared" ref="L30" si="65">H31</f>
        <v>0</v>
      </c>
      <c r="M30">
        <f t="shared" ref="M30" si="66">IF($F30&lt;0,$F30,0)</f>
        <v>0</v>
      </c>
      <c r="N30">
        <f t="shared" ref="N30" si="67">IF($F30&gt;0,$F30,0)</f>
        <v>0</v>
      </c>
      <c r="O30" s="34">
        <f t="shared" ref="O30" si="68">IF(AND($F30&lt;&gt;0,$K30=0,$L30=0,$I30&lt;&gt;0,$I30&gt;0),$I30,0)</f>
        <v>0</v>
      </c>
      <c r="P30" s="34">
        <f t="shared" ref="P30" si="69">IF(AND($F30&lt;&gt;0,$K30=0,$L30=0,$I30&lt;&gt;0,$I30&lt;0),$I30,0)</f>
        <v>0</v>
      </c>
      <c r="Q30">
        <f>IF(LEFT(D30,1)&lt;"5",C30,0)</f>
        <v>0</v>
      </c>
      <c r="R30">
        <f t="shared" ref="R30" si="70">IF(LEFT(E30,1)&lt;"5",-C30,0)</f>
        <v>0</v>
      </c>
      <c r="S30" s="36" t="str">
        <f t="shared" ref="S30" si="71">IF(Q30&lt;&gt;0,IF(G31&lt;&gt;"",G31,IF(H31&lt;&gt;"",H31,F31)),"")</f>
        <v/>
      </c>
      <c r="T30" s="36" t="str">
        <f t="shared" ref="T30" si="72">IF(R30&lt;&gt;0,IF(H31&lt;&gt;"",H31,IF(G31&lt;&gt;"",G31,F31)),"")</f>
        <v/>
      </c>
    </row>
    <row r="31" spans="1:20" ht="15" customHeight="1" thickBot="1">
      <c r="A31" s="160"/>
      <c r="B31" s="173"/>
      <c r="C31" s="141"/>
      <c r="D31" s="143"/>
      <c r="E31" s="145"/>
      <c r="F31" s="23"/>
      <c r="G31" s="11"/>
      <c r="H31" s="12"/>
      <c r="I31" s="147"/>
      <c r="J31" s="27"/>
      <c r="O31" s="34"/>
      <c r="P31" s="34"/>
    </row>
    <row r="32" spans="1:20" ht="15" customHeight="1">
      <c r="A32" s="171"/>
      <c r="B32" s="172"/>
      <c r="C32" s="140"/>
      <c r="D32" s="142"/>
      <c r="E32" s="144"/>
      <c r="F32" s="22"/>
      <c r="G32" s="18"/>
      <c r="H32" s="18"/>
      <c r="I32" s="146">
        <f t="shared" si="0"/>
        <v>0</v>
      </c>
      <c r="J32" s="27">
        <f t="shared" ref="J32" si="73">F32+G32+H32-I32</f>
        <v>0</v>
      </c>
      <c r="K32" s="17">
        <f t="shared" ref="K32" si="74">G33</f>
        <v>0</v>
      </c>
      <c r="L32" s="17">
        <f t="shared" ref="L32" si="75">H33</f>
        <v>0</v>
      </c>
      <c r="M32">
        <f t="shared" ref="M32" si="76">IF($F32&lt;0,$F32,0)</f>
        <v>0</v>
      </c>
      <c r="N32">
        <f t="shared" ref="N32" si="77">IF($F32&gt;0,$F32,0)</f>
        <v>0</v>
      </c>
      <c r="O32" s="34">
        <f t="shared" ref="O32" si="78">IF(AND($F32&lt;&gt;0,$K32=0,$L32=0,$I32&lt;&gt;0,$I32&gt;0),$I32,0)</f>
        <v>0</v>
      </c>
      <c r="P32" s="34">
        <f t="shared" ref="P32" si="79">IF(AND($F32&lt;&gt;0,$K32=0,$L32=0,$I32&lt;&gt;0,$I32&lt;0),$I32,0)</f>
        <v>0</v>
      </c>
      <c r="Q32">
        <f>IF(LEFT(D32,1)&lt;"5",C32,0)</f>
        <v>0</v>
      </c>
      <c r="R32">
        <f t="shared" ref="R32" si="80">IF(LEFT(E32,1)&lt;"5",-C32,0)</f>
        <v>0</v>
      </c>
      <c r="S32" s="36" t="str">
        <f t="shared" ref="S32" si="81">IF(Q32&lt;&gt;0,IF(G33&lt;&gt;"",G33,IF(H33&lt;&gt;"",H33,F33)),"")</f>
        <v/>
      </c>
      <c r="T32" s="36" t="str">
        <f t="shared" ref="T32" si="82">IF(R32&lt;&gt;0,IF(H33&lt;&gt;"",H33,IF(G33&lt;&gt;"",G33,F33)),"")</f>
        <v/>
      </c>
    </row>
    <row r="33" spans="1:20" ht="15" customHeight="1" thickBot="1">
      <c r="A33" s="160"/>
      <c r="B33" s="173"/>
      <c r="C33" s="141"/>
      <c r="D33" s="143"/>
      <c r="E33" s="145"/>
      <c r="F33" s="23"/>
      <c r="G33" s="11"/>
      <c r="H33" s="12"/>
      <c r="I33" s="147"/>
      <c r="J33" s="27"/>
      <c r="O33" s="34"/>
      <c r="P33" s="34"/>
    </row>
    <row r="34" spans="1:20" ht="15" customHeight="1">
      <c r="A34" s="171"/>
      <c r="B34" s="172"/>
      <c r="C34" s="140"/>
      <c r="D34" s="142"/>
      <c r="E34" s="144"/>
      <c r="F34" s="22"/>
      <c r="G34" s="18"/>
      <c r="H34" s="18"/>
      <c r="I34" s="146">
        <f t="shared" si="0"/>
        <v>0</v>
      </c>
      <c r="J34" s="27">
        <f t="shared" ref="J34" si="83">F34+G34+H34-I34</f>
        <v>0</v>
      </c>
      <c r="K34" s="17">
        <f t="shared" ref="K34" si="84">G35</f>
        <v>0</v>
      </c>
      <c r="L34" s="17">
        <f t="shared" ref="L34" si="85">H35</f>
        <v>0</v>
      </c>
      <c r="M34">
        <f t="shared" ref="M34" si="86">IF($F34&lt;0,$F34,0)</f>
        <v>0</v>
      </c>
      <c r="N34">
        <f t="shared" ref="N34" si="87">IF($F34&gt;0,$F34,0)</f>
        <v>0</v>
      </c>
      <c r="O34" s="34">
        <f t="shared" ref="O34" si="88">IF(AND($F34&lt;&gt;0,$K34=0,$L34=0,$I34&lt;&gt;0,$I34&gt;0),$I34,0)</f>
        <v>0</v>
      </c>
      <c r="P34" s="34">
        <f t="shared" ref="P34" si="89">IF(AND($F34&lt;&gt;0,$K34=0,$L34=0,$I34&lt;&gt;0,$I34&lt;0),$I34,0)</f>
        <v>0</v>
      </c>
      <c r="Q34">
        <f>IF(LEFT(D34,1)&lt;"5",C34,0)</f>
        <v>0</v>
      </c>
      <c r="R34">
        <f t="shared" ref="R34" si="90">IF(LEFT(E34,1)&lt;"5",-C34,0)</f>
        <v>0</v>
      </c>
      <c r="S34" s="36" t="str">
        <f t="shared" ref="S34" si="91">IF(Q34&lt;&gt;0,IF(G35&lt;&gt;"",G35,IF(H35&lt;&gt;"",H35,F35)),"")</f>
        <v/>
      </c>
      <c r="T34" s="36" t="str">
        <f t="shared" ref="T34" si="92">IF(R34&lt;&gt;0,IF(H35&lt;&gt;"",H35,IF(G35&lt;&gt;"",G35,F35)),"")</f>
        <v/>
      </c>
    </row>
    <row r="35" spans="1:20" ht="15" customHeight="1" thickBot="1">
      <c r="A35" s="160"/>
      <c r="B35" s="173"/>
      <c r="C35" s="141"/>
      <c r="D35" s="143"/>
      <c r="E35" s="145"/>
      <c r="F35" s="23"/>
      <c r="G35" s="11"/>
      <c r="H35" s="12"/>
      <c r="I35" s="147"/>
      <c r="J35" s="27"/>
      <c r="O35" s="34"/>
      <c r="P35" s="34"/>
    </row>
    <row r="36" spans="1:20" ht="15" customHeight="1">
      <c r="A36" s="171"/>
      <c r="B36" s="172"/>
      <c r="C36" s="140"/>
      <c r="D36" s="142"/>
      <c r="E36" s="144"/>
      <c r="F36" s="22"/>
      <c r="G36" s="18"/>
      <c r="H36" s="18"/>
      <c r="I36" s="146">
        <f t="shared" si="0"/>
        <v>0</v>
      </c>
      <c r="J36" s="27">
        <f t="shared" ref="J36" si="93">F36+G36+H36-I36</f>
        <v>0</v>
      </c>
      <c r="K36" s="17">
        <f t="shared" ref="K36" si="94">G37</f>
        <v>0</v>
      </c>
      <c r="L36" s="17">
        <f t="shared" ref="L36" si="95">H37</f>
        <v>0</v>
      </c>
      <c r="M36">
        <f t="shared" ref="M36" si="96">IF($F36&lt;0,$F36,0)</f>
        <v>0</v>
      </c>
      <c r="N36">
        <f t="shared" ref="N36" si="97">IF($F36&gt;0,$F36,0)</f>
        <v>0</v>
      </c>
      <c r="O36" s="34">
        <f t="shared" ref="O36" si="98">IF(AND($F36&lt;&gt;0,$K36=0,$L36=0,$I36&lt;&gt;0,$I36&gt;0),$I36,0)</f>
        <v>0</v>
      </c>
      <c r="P36" s="34">
        <f t="shared" ref="P36" si="99">IF(AND($F36&lt;&gt;0,$K36=0,$L36=0,$I36&lt;&gt;0,$I36&lt;0),$I36,0)</f>
        <v>0</v>
      </c>
      <c r="Q36">
        <f>IF(LEFT(D36,1)&lt;"5",C36,0)</f>
        <v>0</v>
      </c>
      <c r="R36">
        <f t="shared" ref="R36" si="100">IF(LEFT(E36,1)&lt;"5",-C36,0)</f>
        <v>0</v>
      </c>
      <c r="S36" s="36" t="str">
        <f t="shared" ref="S36" si="101">IF(Q36&lt;&gt;0,IF(G37&lt;&gt;"",G37,IF(H37&lt;&gt;"",H37,F37)),"")</f>
        <v/>
      </c>
      <c r="T36" s="36" t="str">
        <f t="shared" ref="T36" si="102">IF(R36&lt;&gt;0,IF(H37&lt;&gt;"",H37,IF(G37&lt;&gt;"",G37,F37)),"")</f>
        <v/>
      </c>
    </row>
    <row r="37" spans="1:20" ht="15" customHeight="1" thickBot="1">
      <c r="A37" s="160"/>
      <c r="B37" s="173"/>
      <c r="C37" s="141"/>
      <c r="D37" s="143"/>
      <c r="E37" s="145"/>
      <c r="F37" s="23"/>
      <c r="G37" s="11"/>
      <c r="H37" s="12"/>
      <c r="I37" s="147"/>
      <c r="J37" s="27"/>
      <c r="O37" s="34"/>
      <c r="P37" s="34"/>
    </row>
    <row r="38" spans="1:20" ht="15" customHeight="1">
      <c r="A38" s="171"/>
      <c r="B38" s="172"/>
      <c r="C38" s="140"/>
      <c r="D38" s="142"/>
      <c r="E38" s="144"/>
      <c r="F38" s="22"/>
      <c r="G38" s="18"/>
      <c r="H38" s="18"/>
      <c r="I38" s="146">
        <f t="shared" si="0"/>
        <v>0</v>
      </c>
      <c r="J38" s="27">
        <f t="shared" ref="J38" si="103">F38+G38+H38-I38</f>
        <v>0</v>
      </c>
      <c r="K38" s="17">
        <f t="shared" ref="K38" si="104">G39</f>
        <v>0</v>
      </c>
      <c r="L38" s="17">
        <f t="shared" ref="L38" si="105">H39</f>
        <v>0</v>
      </c>
      <c r="M38">
        <f t="shared" ref="M38" si="106">IF($F38&lt;0,$F38,0)</f>
        <v>0</v>
      </c>
      <c r="N38">
        <f t="shared" ref="N38" si="107">IF($F38&gt;0,$F38,0)</f>
        <v>0</v>
      </c>
      <c r="O38" s="34">
        <f t="shared" ref="O38" si="108">IF(AND($F38&lt;&gt;0,$K38=0,$L38=0,$I38&lt;&gt;0,$I38&gt;0),$I38,0)</f>
        <v>0</v>
      </c>
      <c r="P38" s="34">
        <f t="shared" ref="P38" si="109">IF(AND($F38&lt;&gt;0,$K38=0,$L38=0,$I38&lt;&gt;0,$I38&lt;0),$I38,0)</f>
        <v>0</v>
      </c>
      <c r="Q38">
        <f>IF(LEFT(D38,1)&lt;"5",C38,0)</f>
        <v>0</v>
      </c>
      <c r="R38">
        <f t="shared" ref="R38" si="110">IF(LEFT(E38,1)&lt;"5",-C38,0)</f>
        <v>0</v>
      </c>
      <c r="S38" s="36" t="str">
        <f t="shared" ref="S38" si="111">IF(Q38&lt;&gt;0,IF(G39&lt;&gt;"",G39,IF(H39&lt;&gt;"",H39,F39)),"")</f>
        <v/>
      </c>
      <c r="T38" s="36" t="str">
        <f t="shared" ref="T38" si="112">IF(R38&lt;&gt;0,IF(H39&lt;&gt;"",H39,IF(G39&lt;&gt;"",G39,F39)),"")</f>
        <v/>
      </c>
    </row>
    <row r="39" spans="1:20" ht="15" customHeight="1" thickBot="1">
      <c r="A39" s="160"/>
      <c r="B39" s="173"/>
      <c r="C39" s="141"/>
      <c r="D39" s="143"/>
      <c r="E39" s="145"/>
      <c r="F39" s="23"/>
      <c r="G39" s="11"/>
      <c r="H39" s="12"/>
      <c r="I39" s="147"/>
      <c r="J39" s="27"/>
      <c r="O39" s="34"/>
      <c r="P39" s="34"/>
    </row>
    <row r="40" spans="1:20" ht="15" customHeight="1">
      <c r="A40" s="171"/>
      <c r="B40" s="172"/>
      <c r="C40" s="140"/>
      <c r="D40" s="142"/>
      <c r="E40" s="144"/>
      <c r="F40" s="22"/>
      <c r="G40" s="18"/>
      <c r="H40" s="18"/>
      <c r="I40" s="146">
        <f t="shared" si="0"/>
        <v>0</v>
      </c>
      <c r="J40" s="27">
        <f t="shared" ref="J40" si="113">F40+G40+H40-I40</f>
        <v>0</v>
      </c>
      <c r="K40" s="17">
        <f t="shared" ref="K40" si="114">G41</f>
        <v>0</v>
      </c>
      <c r="L40" s="17">
        <f t="shared" ref="L40" si="115">H41</f>
        <v>0</v>
      </c>
      <c r="M40">
        <f t="shared" ref="M40" si="116">IF($F40&lt;0,$F40,0)</f>
        <v>0</v>
      </c>
      <c r="N40">
        <f t="shared" ref="N40" si="117">IF($F40&gt;0,$F40,0)</f>
        <v>0</v>
      </c>
      <c r="O40" s="34">
        <f t="shared" ref="O40" si="118">IF(AND($F40&lt;&gt;0,$K40=0,$L40=0,$I40&lt;&gt;0,$I40&gt;0),$I40,0)</f>
        <v>0</v>
      </c>
      <c r="P40" s="34">
        <f t="shared" ref="P40" si="119">IF(AND($F40&lt;&gt;0,$K40=0,$L40=0,$I40&lt;&gt;0,$I40&lt;0),$I40,0)</f>
        <v>0</v>
      </c>
      <c r="Q40">
        <f>IF(LEFT(D40,1)&lt;"5",C40,0)</f>
        <v>0</v>
      </c>
      <c r="R40">
        <f t="shared" ref="R40" si="120">IF(LEFT(E40,1)&lt;"5",-C40,0)</f>
        <v>0</v>
      </c>
      <c r="S40" s="36" t="str">
        <f t="shared" ref="S40" si="121">IF(Q40&lt;&gt;0,IF(G41&lt;&gt;"",G41,IF(H41&lt;&gt;"",H41,F41)),"")</f>
        <v/>
      </c>
      <c r="T40" s="36" t="str">
        <f t="shared" ref="T40" si="122">IF(R40&lt;&gt;0,IF(H41&lt;&gt;"",H41,IF(G41&lt;&gt;"",G41,F41)),"")</f>
        <v/>
      </c>
    </row>
    <row r="41" spans="1:20" ht="15" customHeight="1" thickBot="1">
      <c r="A41" s="160"/>
      <c r="B41" s="173"/>
      <c r="C41" s="141"/>
      <c r="D41" s="143"/>
      <c r="E41" s="145"/>
      <c r="F41" s="23"/>
      <c r="G41" s="11"/>
      <c r="H41" s="12"/>
      <c r="I41" s="147"/>
      <c r="J41" s="27"/>
      <c r="O41" s="34"/>
      <c r="P41" s="34"/>
    </row>
    <row r="42" spans="1:20" ht="15" customHeight="1">
      <c r="A42" s="171"/>
      <c r="B42" s="138"/>
      <c r="C42" s="140"/>
      <c r="D42" s="142"/>
      <c r="E42" s="144"/>
      <c r="F42" s="22"/>
      <c r="G42" s="18"/>
      <c r="H42" s="18"/>
      <c r="I42" s="146">
        <f t="shared" si="0"/>
        <v>0</v>
      </c>
      <c r="J42" s="27">
        <f t="shared" ref="J42" si="123">F42+G42+H42-I42</f>
        <v>0</v>
      </c>
      <c r="K42" s="17">
        <f t="shared" ref="K42" si="124">G43</f>
        <v>0</v>
      </c>
      <c r="L42" s="17">
        <f t="shared" ref="L42" si="125">H43</f>
        <v>0</v>
      </c>
      <c r="M42">
        <f t="shared" ref="M42" si="126">IF($F42&lt;0,$F42,0)</f>
        <v>0</v>
      </c>
      <c r="N42">
        <f t="shared" ref="N42" si="127">IF($F42&gt;0,$F42,0)</f>
        <v>0</v>
      </c>
      <c r="O42" s="34">
        <f t="shared" ref="O42" si="128">IF(AND($F42&lt;&gt;0,$K42=0,$L42=0,$I42&lt;&gt;0,$I42&gt;0),$I42,0)</f>
        <v>0</v>
      </c>
      <c r="P42" s="34">
        <f t="shared" ref="P42" si="129">IF(AND($F42&lt;&gt;0,$K42=0,$L42=0,$I42&lt;&gt;0,$I42&lt;0),$I42,0)</f>
        <v>0</v>
      </c>
      <c r="Q42">
        <f>IF(LEFT(D42,1)&lt;"5",C42,0)</f>
        <v>0</v>
      </c>
      <c r="R42">
        <f t="shared" ref="R42" si="130">IF(LEFT(E42,1)&lt;"5",-C42,0)</f>
        <v>0</v>
      </c>
      <c r="S42" s="36" t="str">
        <f t="shared" ref="S42" si="131">IF(Q42&lt;&gt;0,IF(G43&lt;&gt;"",G43,IF(H43&lt;&gt;"",H43,F43)),"")</f>
        <v/>
      </c>
      <c r="T42" s="36" t="str">
        <f t="shared" ref="T42" si="132">IF(R42&lt;&gt;0,IF(H43&lt;&gt;"",H43,IF(G43&lt;&gt;"",G43,F43)),"")</f>
        <v/>
      </c>
    </row>
    <row r="43" spans="1:20" ht="15" customHeight="1" thickBot="1">
      <c r="A43" s="160"/>
      <c r="B43" s="139"/>
      <c r="C43" s="141"/>
      <c r="D43" s="143"/>
      <c r="E43" s="145"/>
      <c r="F43" s="23"/>
      <c r="G43" s="11"/>
      <c r="H43" s="12"/>
      <c r="I43" s="147"/>
      <c r="J43" s="27"/>
      <c r="O43" s="34"/>
      <c r="P43" s="34"/>
    </row>
    <row r="44" spans="1:20" ht="15" customHeight="1">
      <c r="A44" s="136"/>
      <c r="B44" s="172"/>
      <c r="C44" s="140"/>
      <c r="D44" s="142"/>
      <c r="E44" s="144"/>
      <c r="F44" s="22"/>
      <c r="G44" s="18"/>
      <c r="H44" s="18"/>
      <c r="I44" s="146">
        <f t="shared" si="0"/>
        <v>0</v>
      </c>
      <c r="J44" s="27">
        <f t="shared" ref="J44" si="133">F44+G44+H44-I44</f>
        <v>0</v>
      </c>
      <c r="K44" s="17">
        <f t="shared" ref="K44" si="134">G45</f>
        <v>0</v>
      </c>
      <c r="L44" s="17">
        <f t="shared" ref="L44" si="135">H45</f>
        <v>0</v>
      </c>
      <c r="M44">
        <f t="shared" ref="M44" si="136">IF($F44&lt;0,$F44,0)</f>
        <v>0</v>
      </c>
      <c r="N44">
        <f t="shared" ref="N44" si="137">IF($F44&gt;0,$F44,0)</f>
        <v>0</v>
      </c>
      <c r="O44" s="34">
        <f t="shared" ref="O44" si="138">IF(AND($F44&lt;&gt;0,$K44=0,$L44=0,$I44&lt;&gt;0,$I44&gt;0),$I44,0)</f>
        <v>0</v>
      </c>
      <c r="P44" s="34">
        <f t="shared" ref="P44" si="139">IF(AND($F44&lt;&gt;0,$K44=0,$L44=0,$I44&lt;&gt;0,$I44&lt;0),$I44,0)</f>
        <v>0</v>
      </c>
      <c r="Q44">
        <f>IF(LEFT(D44,1)&lt;"5",C44,0)</f>
        <v>0</v>
      </c>
      <c r="R44">
        <f t="shared" ref="R44" si="140">IF(LEFT(E44,1)&lt;"5",-C44,0)</f>
        <v>0</v>
      </c>
      <c r="S44" s="36" t="str">
        <f t="shared" ref="S44" si="141">IF(Q44&lt;&gt;0,IF(G45&lt;&gt;"",G45,IF(H45&lt;&gt;"",H45,F45)),"")</f>
        <v/>
      </c>
      <c r="T44" s="36" t="str">
        <f t="shared" ref="T44" si="142">IF(R44&lt;&gt;0,IF(H45&lt;&gt;"",H45,IF(G45&lt;&gt;"",G45,F45)),"")</f>
        <v/>
      </c>
    </row>
    <row r="45" spans="1:20" ht="15" customHeight="1" thickBot="1">
      <c r="A45" s="137"/>
      <c r="B45" s="173"/>
      <c r="C45" s="141"/>
      <c r="D45" s="143"/>
      <c r="E45" s="145"/>
      <c r="F45" s="23"/>
      <c r="G45" s="11"/>
      <c r="H45" s="12"/>
      <c r="I45" s="147"/>
      <c r="J45" s="27"/>
      <c r="O45" s="34"/>
      <c r="P45" s="34"/>
    </row>
    <row r="46" spans="1:20" ht="15" customHeight="1">
      <c r="A46" s="136"/>
      <c r="B46" s="172"/>
      <c r="C46" s="140"/>
      <c r="D46" s="142"/>
      <c r="E46" s="144"/>
      <c r="F46" s="22"/>
      <c r="G46" s="18"/>
      <c r="H46" s="18"/>
      <c r="I46" s="146">
        <f t="shared" si="0"/>
        <v>0</v>
      </c>
      <c r="J46" s="27">
        <f t="shared" ref="J46" si="143">F46+G46+H46-I46</f>
        <v>0</v>
      </c>
      <c r="K46" s="17">
        <f t="shared" ref="K46" si="144">G47</f>
        <v>0</v>
      </c>
      <c r="L46" s="17">
        <f t="shared" ref="L46" si="145">H47</f>
        <v>0</v>
      </c>
      <c r="M46">
        <f t="shared" ref="M46:M48" si="146">IF($F46&lt;0,$F46,0)</f>
        <v>0</v>
      </c>
      <c r="N46">
        <f t="shared" ref="N46:N48" si="147">IF($F46&gt;0,$F46,0)</f>
        <v>0</v>
      </c>
      <c r="O46" s="34">
        <f t="shared" ref="O46" si="148">IF(AND($F46&lt;&gt;0,$K46=0,$L46=0,$I46&lt;&gt;0,$I46&gt;0),$I46,0)</f>
        <v>0</v>
      </c>
      <c r="P46" s="34">
        <f t="shared" ref="P46" si="149">IF(AND($F46&lt;&gt;0,$K46=0,$L46=0,$I46&lt;&gt;0,$I46&lt;0),$I46,0)</f>
        <v>0</v>
      </c>
      <c r="Q46">
        <f>IF(LEFT(D46,1)&lt;"5",C46,0)</f>
        <v>0</v>
      </c>
      <c r="R46">
        <f t="shared" ref="R46" si="150">IF(LEFT(E46,1)&lt;"5",-C46,0)</f>
        <v>0</v>
      </c>
      <c r="S46" s="36" t="str">
        <f t="shared" ref="S46" si="151">IF(Q46&lt;&gt;0,IF(G47&lt;&gt;"",G47,IF(H47&lt;&gt;"",H47,F47)),"")</f>
        <v/>
      </c>
      <c r="T46" s="36" t="str">
        <f t="shared" ref="T46" si="152">IF(R46&lt;&gt;0,IF(H47&lt;&gt;"",H47,IF(G47&lt;&gt;"",G47,F47)),"")</f>
        <v/>
      </c>
    </row>
    <row r="47" spans="1:20" ht="15" customHeight="1" thickBot="1">
      <c r="A47" s="137"/>
      <c r="B47" s="173"/>
      <c r="C47" s="141"/>
      <c r="D47" s="143"/>
      <c r="E47" s="145"/>
      <c r="F47" s="23"/>
      <c r="G47" s="11"/>
      <c r="H47" s="12"/>
      <c r="I47" s="147"/>
      <c r="J47" s="27"/>
      <c r="O47" s="34"/>
      <c r="P47" s="34"/>
    </row>
    <row r="48" spans="1:20" ht="15" customHeight="1">
      <c r="A48" s="136"/>
      <c r="B48" s="172"/>
      <c r="C48" s="140"/>
      <c r="D48" s="142"/>
      <c r="E48" s="144"/>
      <c r="F48" s="22"/>
      <c r="G48" s="18"/>
      <c r="H48" s="18"/>
      <c r="I48" s="146">
        <f t="shared" ref="I48" si="153">IF(OR(LEFT(D48,3) = "211",LEFT(D48,3) = "213",LEFT(D48,3) = "221",LEFT(D48,3) = "251",LEFT(D48,3) = "261"),C48,0)-IF(OR(LEFT(E48,3)="211",LEFT(E48,3)="213",LEFT(E48,3)="221",LEFT(E48,3)="251",LEFT(E48,3)="261"),C48,0)</f>
        <v>0</v>
      </c>
      <c r="J48" s="27">
        <f t="shared" ref="J48" si="154">F48+G48+H48-I48</f>
        <v>0</v>
      </c>
      <c r="K48" s="17">
        <f t="shared" ref="K48" si="155">G49</f>
        <v>0</v>
      </c>
      <c r="L48" s="17">
        <f t="shared" ref="L48" si="156">H49</f>
        <v>0</v>
      </c>
      <c r="M48">
        <f t="shared" si="146"/>
        <v>0</v>
      </c>
      <c r="N48">
        <f t="shared" si="147"/>
        <v>0</v>
      </c>
      <c r="O48" s="34">
        <f t="shared" ref="O48" si="157">IF(AND($F48&lt;&gt;0,$K48=0,$L48=0,$I48&lt;&gt;0,$I48&gt;0),$I48,0)</f>
        <v>0</v>
      </c>
      <c r="P48" s="34">
        <f t="shared" ref="P48" si="158">IF(AND($F48&lt;&gt;0,$K48=0,$L48=0,$I48&lt;&gt;0,$I48&lt;0),$I48,0)</f>
        <v>0</v>
      </c>
      <c r="Q48">
        <f>IF(LEFT(D48,1)&lt;"5",C48,0)</f>
        <v>0</v>
      </c>
      <c r="R48">
        <f t="shared" ref="R48" si="159">IF(LEFT(E48,1)&lt;"5",-C48,0)</f>
        <v>0</v>
      </c>
      <c r="S48" s="36" t="str">
        <f t="shared" ref="S48" si="160">IF(Q48&lt;&gt;0,IF(G49&lt;&gt;"",G49,IF(H49&lt;&gt;"",H49,F49)),"")</f>
        <v/>
      </c>
      <c r="T48" s="36" t="str">
        <f t="shared" ref="T48" si="161">IF(R48&lt;&gt;0,IF(H49&lt;&gt;"",H49,IF(G49&lt;&gt;"",G49,F49)),"")</f>
        <v/>
      </c>
    </row>
    <row r="49" spans="1:20" ht="15" customHeight="1" thickBot="1">
      <c r="A49" s="137"/>
      <c r="B49" s="173"/>
      <c r="C49" s="141"/>
      <c r="D49" s="143"/>
      <c r="E49" s="145"/>
      <c r="F49" s="23"/>
      <c r="G49" s="11"/>
      <c r="H49" s="12"/>
      <c r="I49" s="147"/>
      <c r="J49" s="27"/>
      <c r="O49" s="34"/>
      <c r="P49" s="34"/>
    </row>
    <row r="50" spans="1:20" ht="15" customHeight="1">
      <c r="A50" s="136"/>
      <c r="B50" s="172"/>
      <c r="C50" s="140"/>
      <c r="D50" s="142"/>
      <c r="E50" s="144"/>
      <c r="F50" s="22"/>
      <c r="G50" s="18"/>
      <c r="H50" s="18"/>
      <c r="I50" s="146">
        <f t="shared" si="0"/>
        <v>0</v>
      </c>
      <c r="J50" s="27">
        <f t="shared" ref="J50" si="162">F50+G50+H50-I50</f>
        <v>0</v>
      </c>
      <c r="K50" s="17">
        <f t="shared" ref="K50" si="163">G51</f>
        <v>0</v>
      </c>
      <c r="L50" s="17">
        <f t="shared" ref="L50" si="164">H51</f>
        <v>0</v>
      </c>
      <c r="M50">
        <f t="shared" ref="M50" si="165">IF($F50&lt;0,$F50,0)</f>
        <v>0</v>
      </c>
      <c r="N50">
        <f t="shared" ref="N50" si="166">IF($F50&gt;0,$F50,0)</f>
        <v>0</v>
      </c>
      <c r="O50" s="34">
        <f t="shared" ref="O50" si="167">IF(AND($F50&lt;&gt;0,$K50=0,$L50=0,$I50&lt;&gt;0,$I50&gt;0),$I50,0)</f>
        <v>0</v>
      </c>
      <c r="P50" s="34">
        <f t="shared" ref="P50" si="168">IF(AND($F50&lt;&gt;0,$K50=0,$L50=0,$I50&lt;&gt;0,$I50&lt;0),$I50,0)</f>
        <v>0</v>
      </c>
      <c r="Q50">
        <f>IF(LEFT(D50,1)&lt;"5",C50,0)</f>
        <v>0</v>
      </c>
      <c r="R50">
        <f t="shared" ref="R50" si="169">IF(LEFT(E50,1)&lt;"5",-C50,0)</f>
        <v>0</v>
      </c>
      <c r="S50" s="36" t="str">
        <f t="shared" ref="S50" si="170">IF(Q50&lt;&gt;0,IF(G51&lt;&gt;"",G51,IF(H51&lt;&gt;"",H51,F51)),"")</f>
        <v/>
      </c>
      <c r="T50" s="36" t="str">
        <f t="shared" ref="T50" si="171">IF(R50&lt;&gt;0,IF(H51&lt;&gt;"",H51,IF(G51&lt;&gt;"",G51,F51)),"")</f>
        <v/>
      </c>
    </row>
    <row r="51" spans="1:20" ht="15" customHeight="1" thickBot="1">
      <c r="A51" s="137"/>
      <c r="B51" s="173"/>
      <c r="C51" s="141"/>
      <c r="D51" s="143"/>
      <c r="E51" s="145"/>
      <c r="F51" s="23"/>
      <c r="G51" s="11"/>
      <c r="H51" s="12"/>
      <c r="I51" s="147"/>
      <c r="J51" s="27"/>
      <c r="O51" s="34"/>
      <c r="P51" s="34"/>
    </row>
    <row r="52" spans="1:20" ht="15" customHeight="1">
      <c r="A52" s="136"/>
      <c r="B52" s="138"/>
      <c r="C52" s="140"/>
      <c r="D52" s="142"/>
      <c r="E52" s="144"/>
      <c r="F52" s="22"/>
      <c r="G52" s="18"/>
      <c r="H52" s="18"/>
      <c r="I52" s="146">
        <f t="shared" si="0"/>
        <v>0</v>
      </c>
      <c r="J52" s="27">
        <f t="shared" ref="J52" si="172">F52+G52+H52-I52</f>
        <v>0</v>
      </c>
      <c r="K52" s="17">
        <f t="shared" ref="K52" si="173">G53</f>
        <v>0</v>
      </c>
      <c r="L52" s="17">
        <f t="shared" ref="L52" si="174">H53</f>
        <v>0</v>
      </c>
      <c r="M52">
        <f t="shared" ref="M52" si="175">IF($F52&lt;0,$F52,0)</f>
        <v>0</v>
      </c>
      <c r="N52">
        <f t="shared" ref="N52" si="176">IF($F52&gt;0,$F52,0)</f>
        <v>0</v>
      </c>
      <c r="O52" s="34">
        <f t="shared" ref="O52" si="177">IF(AND($F52&lt;&gt;0,$K52=0,$L52=0,$I52&lt;&gt;0,$I52&gt;0),$I52,0)</f>
        <v>0</v>
      </c>
      <c r="P52" s="34">
        <f t="shared" ref="P52" si="178">IF(AND($F52&lt;&gt;0,$K52=0,$L52=0,$I52&lt;&gt;0,$I52&lt;0),$I52,0)</f>
        <v>0</v>
      </c>
      <c r="Q52">
        <f>IF(LEFT(D52,1)&lt;"5",C52,0)</f>
        <v>0</v>
      </c>
      <c r="R52">
        <f t="shared" ref="R52" si="179">IF(LEFT(E52,1)&lt;"5",-C52,0)</f>
        <v>0</v>
      </c>
      <c r="S52" s="36" t="str">
        <f t="shared" ref="S52" si="180">IF(Q52&lt;&gt;0,IF(G53&lt;&gt;"",G53,IF(H53&lt;&gt;"",H53,F53)),"")</f>
        <v/>
      </c>
      <c r="T52" s="36" t="str">
        <f t="shared" ref="T52" si="181">IF(R52&lt;&gt;0,IF(H53&lt;&gt;"",H53,IF(G53&lt;&gt;"",G53,F53)),"")</f>
        <v/>
      </c>
    </row>
    <row r="53" spans="1:20" ht="15" customHeight="1" thickBot="1">
      <c r="A53" s="137"/>
      <c r="B53" s="139"/>
      <c r="C53" s="141"/>
      <c r="D53" s="143"/>
      <c r="E53" s="145"/>
      <c r="F53" s="23"/>
      <c r="G53" s="11"/>
      <c r="H53" s="12"/>
      <c r="I53" s="147"/>
      <c r="J53" s="27"/>
      <c r="O53" s="34"/>
      <c r="P53" s="34"/>
    </row>
    <row r="54" spans="1:20">
      <c r="A54" s="136"/>
      <c r="B54" s="138"/>
      <c r="C54" s="140"/>
      <c r="D54" s="142"/>
      <c r="E54" s="144"/>
      <c r="F54" s="22"/>
      <c r="G54" s="18"/>
      <c r="H54" s="18"/>
      <c r="I54" s="146">
        <f t="shared" si="0"/>
        <v>0</v>
      </c>
      <c r="J54" s="27">
        <f t="shared" ref="J54" si="182">F54+G54+H54-I54</f>
        <v>0</v>
      </c>
      <c r="K54" s="17">
        <f t="shared" ref="K54" si="183">G55</f>
        <v>0</v>
      </c>
      <c r="L54" s="17">
        <f t="shared" ref="L54" si="184">H55</f>
        <v>0</v>
      </c>
      <c r="M54">
        <f t="shared" ref="M54" si="185">IF($F54&lt;0,$F54,0)</f>
        <v>0</v>
      </c>
      <c r="N54">
        <f t="shared" ref="N54" si="186">IF($F54&gt;0,$F54,0)</f>
        <v>0</v>
      </c>
      <c r="O54" s="34">
        <f t="shared" ref="O54" si="187">IF(AND($F54&lt;&gt;0,$K54=0,$L54=0,$I54&lt;&gt;0,$I54&gt;0),$I54,0)</f>
        <v>0</v>
      </c>
      <c r="P54" s="34">
        <f t="shared" ref="P54" si="188">IF(AND($F54&lt;&gt;0,$K54=0,$L54=0,$I54&lt;&gt;0,$I54&lt;0),$I54,0)</f>
        <v>0</v>
      </c>
      <c r="Q54">
        <f>IF(LEFT(D54,1)&lt;"5",C54,0)</f>
        <v>0</v>
      </c>
      <c r="R54">
        <f t="shared" ref="R54" si="189">IF(LEFT(E54,1)&lt;"5",-C54,0)</f>
        <v>0</v>
      </c>
      <c r="S54" s="36" t="str">
        <f t="shared" ref="S54" si="190">IF(Q54&lt;&gt;0,IF(G55&lt;&gt;"",G55,IF(H55&lt;&gt;"",H55,F55)),"")</f>
        <v/>
      </c>
      <c r="T54" s="36" t="str">
        <f t="shared" ref="T54" si="191">IF(R54&lt;&gt;0,IF(H55&lt;&gt;"",H55,IF(G55&lt;&gt;"",G55,F55)),"")</f>
        <v/>
      </c>
    </row>
    <row r="55" spans="1:20" ht="15.75" thickBot="1">
      <c r="A55" s="137"/>
      <c r="B55" s="139"/>
      <c r="C55" s="141"/>
      <c r="D55" s="143"/>
      <c r="E55" s="145"/>
      <c r="F55" s="23"/>
      <c r="G55" s="11"/>
      <c r="H55" s="12"/>
      <c r="I55" s="147"/>
      <c r="J55" s="27"/>
      <c r="O55" s="34"/>
      <c r="P55" s="34"/>
    </row>
    <row r="56" spans="1:20">
      <c r="A56" s="136"/>
      <c r="B56" s="138"/>
      <c r="C56" s="140"/>
      <c r="D56" s="142"/>
      <c r="E56" s="144"/>
      <c r="F56" s="22"/>
      <c r="G56" s="18"/>
      <c r="H56" s="18"/>
      <c r="I56" s="146">
        <f t="shared" si="0"/>
        <v>0</v>
      </c>
      <c r="J56" s="27">
        <f t="shared" ref="J56" si="192">F56+G56+H56-I56</f>
        <v>0</v>
      </c>
      <c r="K56" s="17">
        <f t="shared" ref="K56" si="193">G57</f>
        <v>0</v>
      </c>
      <c r="L56" s="17">
        <f t="shared" ref="L56" si="194">H57</f>
        <v>0</v>
      </c>
      <c r="M56">
        <f t="shared" ref="M56" si="195">IF($F56&lt;0,$F56,0)</f>
        <v>0</v>
      </c>
      <c r="N56">
        <f t="shared" ref="N56" si="196">IF($F56&gt;0,$F56,0)</f>
        <v>0</v>
      </c>
      <c r="O56" s="34">
        <f t="shared" ref="O56" si="197">IF(AND($F56&lt;&gt;0,$K56=0,$L56=0,$I56&lt;&gt;0,$I56&gt;0),$I56,0)</f>
        <v>0</v>
      </c>
      <c r="P56" s="34">
        <f t="shared" ref="P56" si="198">IF(AND($F56&lt;&gt;0,$K56=0,$L56=0,$I56&lt;&gt;0,$I56&lt;0),$I56,0)</f>
        <v>0</v>
      </c>
      <c r="Q56">
        <f>IF(LEFT(D56,1)&lt;"5",C56,0)</f>
        <v>0</v>
      </c>
      <c r="R56">
        <f t="shared" ref="R56" si="199">IF(LEFT(E56,1)&lt;"5",-C56,0)</f>
        <v>0</v>
      </c>
      <c r="S56" s="36" t="str">
        <f t="shared" ref="S56" si="200">IF(Q56&lt;&gt;0,IF(G57&lt;&gt;"",G57,IF(H57&lt;&gt;"",H57,F57)),"")</f>
        <v/>
      </c>
      <c r="T56" s="36" t="str">
        <f t="shared" ref="T56" si="201">IF(R56&lt;&gt;0,IF(H57&lt;&gt;"",H57,IF(G57&lt;&gt;"",G57,F57)),"")</f>
        <v/>
      </c>
    </row>
    <row r="57" spans="1:20" ht="15.75" thickBot="1">
      <c r="A57" s="137"/>
      <c r="B57" s="139"/>
      <c r="C57" s="141"/>
      <c r="D57" s="143"/>
      <c r="E57" s="145"/>
      <c r="F57" s="23"/>
      <c r="G57" s="11"/>
      <c r="H57" s="12"/>
      <c r="I57" s="147"/>
      <c r="J57" s="27"/>
      <c r="O57" s="34"/>
      <c r="P57" s="34"/>
    </row>
    <row r="58" spans="1:20">
      <c r="A58" s="136"/>
      <c r="B58" s="138"/>
      <c r="C58" s="140"/>
      <c r="D58" s="142"/>
      <c r="E58" s="144"/>
      <c r="F58" s="22"/>
      <c r="G58" s="18"/>
      <c r="H58" s="18"/>
      <c r="I58" s="146">
        <f t="shared" si="0"/>
        <v>0</v>
      </c>
      <c r="J58" s="27">
        <f t="shared" ref="J58" si="202">F58+G58+H58-I58</f>
        <v>0</v>
      </c>
      <c r="K58" s="17">
        <f t="shared" ref="K58" si="203">G59</f>
        <v>0</v>
      </c>
      <c r="L58" s="17">
        <f t="shared" ref="L58" si="204">H59</f>
        <v>0</v>
      </c>
      <c r="M58">
        <f t="shared" ref="M58" si="205">IF($F58&lt;0,$F58,0)</f>
        <v>0</v>
      </c>
      <c r="N58">
        <f t="shared" ref="N58" si="206">IF($F58&gt;0,$F58,0)</f>
        <v>0</v>
      </c>
      <c r="O58" s="34">
        <f t="shared" ref="O58" si="207">IF(AND($F58&lt;&gt;0,$K58=0,$L58=0,$I58&lt;&gt;0,$I58&gt;0),$I58,0)</f>
        <v>0</v>
      </c>
      <c r="P58" s="34">
        <f t="shared" ref="P58" si="208">IF(AND($F58&lt;&gt;0,$K58=0,$L58=0,$I58&lt;&gt;0,$I58&lt;0),$I58,0)</f>
        <v>0</v>
      </c>
      <c r="Q58">
        <f>IF(LEFT(D58,1)&lt;"5",C58,0)</f>
        <v>0</v>
      </c>
      <c r="R58">
        <f t="shared" ref="R58" si="209">IF(LEFT(E58,1)&lt;"5",-C58,0)</f>
        <v>0</v>
      </c>
      <c r="S58" s="36" t="str">
        <f t="shared" ref="S58" si="210">IF(Q58&lt;&gt;0,IF(G59&lt;&gt;"",G59,IF(H59&lt;&gt;"",H59,F59)),"")</f>
        <v/>
      </c>
      <c r="T58" s="36" t="str">
        <f t="shared" ref="T58" si="211">IF(R58&lt;&gt;0,IF(H59&lt;&gt;"",H59,IF(G59&lt;&gt;"",G59,F59)),"")</f>
        <v/>
      </c>
    </row>
    <row r="59" spans="1:20" ht="15.75" thickBot="1">
      <c r="A59" s="137"/>
      <c r="B59" s="139"/>
      <c r="C59" s="141"/>
      <c r="D59" s="143"/>
      <c r="E59" s="145"/>
      <c r="F59" s="23"/>
      <c r="G59" s="11"/>
      <c r="H59" s="12"/>
      <c r="I59" s="147"/>
      <c r="J59" s="27"/>
      <c r="O59" s="34"/>
      <c r="P59" s="34"/>
    </row>
    <row r="60" spans="1:20">
      <c r="A60" s="136"/>
      <c r="B60" s="138"/>
      <c r="C60" s="140"/>
      <c r="D60" s="142"/>
      <c r="E60" s="144"/>
      <c r="F60" s="22"/>
      <c r="G60" s="18"/>
      <c r="H60" s="18"/>
      <c r="I60" s="146">
        <f t="shared" si="0"/>
        <v>0</v>
      </c>
      <c r="J60" s="27">
        <f t="shared" ref="J60" si="212">F60+G60+H60-I60</f>
        <v>0</v>
      </c>
      <c r="K60" s="17">
        <f t="shared" ref="K60" si="213">G61</f>
        <v>0</v>
      </c>
      <c r="L60" s="17">
        <f t="shared" ref="L60" si="214">H61</f>
        <v>0</v>
      </c>
      <c r="M60">
        <f t="shared" ref="M60" si="215">IF($F60&lt;0,$F60,0)</f>
        <v>0</v>
      </c>
      <c r="N60">
        <f t="shared" ref="N60" si="216">IF($F60&gt;0,$F60,0)</f>
        <v>0</v>
      </c>
      <c r="O60" s="34">
        <f t="shared" ref="O60" si="217">IF(AND($F60&lt;&gt;0,$K60=0,$L60=0,$I60&lt;&gt;0,$I60&gt;0),$I60,0)</f>
        <v>0</v>
      </c>
      <c r="P60" s="34">
        <f t="shared" ref="P60" si="218">IF(AND($F60&lt;&gt;0,$K60=0,$L60=0,$I60&lt;&gt;0,$I60&lt;0),$I60,0)</f>
        <v>0</v>
      </c>
      <c r="Q60">
        <f>IF(LEFT(D60,1)&lt;"5",C60,0)</f>
        <v>0</v>
      </c>
      <c r="R60">
        <f t="shared" ref="R60" si="219">IF(LEFT(E60,1)&lt;"5",-C60,0)</f>
        <v>0</v>
      </c>
      <c r="S60" s="36" t="str">
        <f t="shared" ref="S60" si="220">IF(Q60&lt;&gt;0,IF(G61&lt;&gt;"",G61,IF(H61&lt;&gt;"",H61,F61)),"")</f>
        <v/>
      </c>
      <c r="T60" s="36" t="str">
        <f t="shared" ref="T60" si="221">IF(R60&lt;&gt;0,IF(H61&lt;&gt;"",H61,IF(G61&lt;&gt;"",G61,F61)),"")</f>
        <v/>
      </c>
    </row>
    <row r="61" spans="1:20" ht="15.75" thickBot="1">
      <c r="A61" s="137"/>
      <c r="B61" s="139"/>
      <c r="C61" s="141"/>
      <c r="D61" s="143"/>
      <c r="E61" s="145"/>
      <c r="F61" s="23"/>
      <c r="G61" s="11"/>
      <c r="H61" s="12"/>
      <c r="I61" s="147"/>
      <c r="J61" s="27"/>
      <c r="O61" s="34"/>
      <c r="P61" s="34"/>
    </row>
    <row r="62" spans="1:20">
      <c r="A62" s="136"/>
      <c r="B62" s="138"/>
      <c r="C62" s="140"/>
      <c r="D62" s="142"/>
      <c r="E62" s="144"/>
      <c r="F62" s="22"/>
      <c r="G62" s="18"/>
      <c r="H62" s="18"/>
      <c r="I62" s="146">
        <f t="shared" si="0"/>
        <v>0</v>
      </c>
      <c r="J62" s="27">
        <f t="shared" ref="J62" si="222">F62+G62+H62-I62</f>
        <v>0</v>
      </c>
      <c r="K62" s="17">
        <f t="shared" ref="K62" si="223">G63</f>
        <v>0</v>
      </c>
      <c r="L62" s="17">
        <f t="shared" ref="L62" si="224">H63</f>
        <v>0</v>
      </c>
      <c r="M62">
        <f t="shared" ref="M62" si="225">IF($F62&lt;0,$F62,0)</f>
        <v>0</v>
      </c>
      <c r="N62">
        <f t="shared" ref="N62" si="226">IF($F62&gt;0,$F62,0)</f>
        <v>0</v>
      </c>
      <c r="O62" s="34">
        <f t="shared" ref="O62" si="227">IF(AND($F62&lt;&gt;0,$K62=0,$L62=0,$I62&lt;&gt;0,$I62&gt;0),$I62,0)</f>
        <v>0</v>
      </c>
      <c r="P62" s="34">
        <f t="shared" ref="P62" si="228">IF(AND($F62&lt;&gt;0,$K62=0,$L62=0,$I62&lt;&gt;0,$I62&lt;0),$I62,0)</f>
        <v>0</v>
      </c>
      <c r="Q62">
        <f>IF(LEFT(D62,1)&lt;"5",C62,0)</f>
        <v>0</v>
      </c>
      <c r="R62">
        <f t="shared" ref="R62" si="229">IF(LEFT(E62,1)&lt;"5",-C62,0)</f>
        <v>0</v>
      </c>
      <c r="S62" s="36" t="str">
        <f t="shared" ref="S62" si="230">IF(Q62&lt;&gt;0,IF(G63&lt;&gt;"",G63,IF(H63&lt;&gt;"",H63,F63)),"")</f>
        <v/>
      </c>
      <c r="T62" s="36" t="str">
        <f t="shared" ref="T62" si="231">IF(R62&lt;&gt;0,IF(H63&lt;&gt;"",H63,IF(G63&lt;&gt;"",G63,F63)),"")</f>
        <v/>
      </c>
    </row>
    <row r="63" spans="1:20" ht="15.75" thickBot="1">
      <c r="A63" s="137"/>
      <c r="B63" s="139"/>
      <c r="C63" s="141"/>
      <c r="D63" s="143"/>
      <c r="E63" s="145"/>
      <c r="F63" s="23"/>
      <c r="G63" s="11"/>
      <c r="H63" s="12"/>
      <c r="I63" s="147"/>
      <c r="J63" s="27"/>
      <c r="O63" s="34"/>
      <c r="P63" s="34"/>
    </row>
    <row r="64" spans="1:20">
      <c r="A64" s="136"/>
      <c r="B64" s="138"/>
      <c r="C64" s="140"/>
      <c r="D64" s="142"/>
      <c r="E64" s="144"/>
      <c r="F64" s="22"/>
      <c r="G64" s="18"/>
      <c r="H64" s="18"/>
      <c r="I64" s="146">
        <f t="shared" si="0"/>
        <v>0</v>
      </c>
      <c r="J64" s="27">
        <f t="shared" ref="J64" si="232">F64+G64+H64-I64</f>
        <v>0</v>
      </c>
      <c r="K64" s="17">
        <f t="shared" ref="K64" si="233">G65</f>
        <v>0</v>
      </c>
      <c r="L64" s="17">
        <f t="shared" ref="L64" si="234">H65</f>
        <v>0</v>
      </c>
      <c r="M64">
        <f t="shared" ref="M64" si="235">IF($F64&lt;0,$F64,0)</f>
        <v>0</v>
      </c>
      <c r="N64">
        <f t="shared" ref="N64" si="236">IF($F64&gt;0,$F64,0)</f>
        <v>0</v>
      </c>
      <c r="O64" s="34">
        <f t="shared" ref="O64" si="237">IF(AND($F64&lt;&gt;0,$K64=0,$L64=0,$I64&lt;&gt;0,$I64&gt;0),$I64,0)</f>
        <v>0</v>
      </c>
      <c r="P64" s="34">
        <f t="shared" ref="P64" si="238">IF(AND($F64&lt;&gt;0,$K64=0,$L64=0,$I64&lt;&gt;0,$I64&lt;0),$I64,0)</f>
        <v>0</v>
      </c>
      <c r="Q64">
        <f>IF(LEFT(D64,1)&lt;"5",C64,0)</f>
        <v>0</v>
      </c>
      <c r="R64">
        <f t="shared" ref="R64" si="239">IF(LEFT(E64,1)&lt;"5",-C64,0)</f>
        <v>0</v>
      </c>
      <c r="S64" s="36" t="str">
        <f t="shared" ref="S64" si="240">IF(Q64&lt;&gt;0,IF(G65&lt;&gt;"",G65,IF(H65&lt;&gt;"",H65,F65)),"")</f>
        <v/>
      </c>
      <c r="T64" s="36" t="str">
        <f t="shared" ref="T64" si="241">IF(R64&lt;&gt;0,IF(H65&lt;&gt;"",H65,IF(G65&lt;&gt;"",G65,F65)),"")</f>
        <v/>
      </c>
    </row>
    <row r="65" spans="1:20" ht="15.75" thickBot="1">
      <c r="A65" s="137"/>
      <c r="B65" s="139"/>
      <c r="C65" s="141"/>
      <c r="D65" s="143"/>
      <c r="E65" s="145"/>
      <c r="F65" s="23"/>
      <c r="G65" s="11"/>
      <c r="H65" s="12"/>
      <c r="I65" s="147"/>
      <c r="J65" s="27"/>
      <c r="O65" s="34"/>
      <c r="P65" s="34"/>
    </row>
    <row r="66" spans="1:20">
      <c r="A66" s="136"/>
      <c r="B66" s="138"/>
      <c r="C66" s="140"/>
      <c r="D66" s="142"/>
      <c r="E66" s="144"/>
      <c r="F66" s="22"/>
      <c r="G66" s="18"/>
      <c r="H66" s="18"/>
      <c r="I66" s="146">
        <f t="shared" si="0"/>
        <v>0</v>
      </c>
      <c r="J66" s="27">
        <f t="shared" ref="J66" si="242">F66+G66+H66-I66</f>
        <v>0</v>
      </c>
      <c r="K66" s="17">
        <f t="shared" ref="K66" si="243">G67</f>
        <v>0</v>
      </c>
      <c r="L66" s="17">
        <f t="shared" ref="L66" si="244">H67</f>
        <v>0</v>
      </c>
      <c r="M66">
        <f t="shared" ref="M66" si="245">IF($F66&lt;0,$F66,0)</f>
        <v>0</v>
      </c>
      <c r="N66">
        <f t="shared" ref="N66" si="246">IF($F66&gt;0,$F66,0)</f>
        <v>0</v>
      </c>
      <c r="O66" s="34">
        <f t="shared" ref="O66" si="247">IF(AND($F66&lt;&gt;0,$K66=0,$L66=0,$I66&lt;&gt;0,$I66&gt;0),$I66,0)</f>
        <v>0</v>
      </c>
      <c r="P66" s="34">
        <f t="shared" ref="P66" si="248">IF(AND($F66&lt;&gt;0,$K66=0,$L66=0,$I66&lt;&gt;0,$I66&lt;0),$I66,0)</f>
        <v>0</v>
      </c>
      <c r="Q66">
        <f>IF(LEFT(D66,1)&lt;"5",C66,0)</f>
        <v>0</v>
      </c>
      <c r="R66">
        <f t="shared" ref="R66" si="249">IF(LEFT(E66,1)&lt;"5",-C66,0)</f>
        <v>0</v>
      </c>
      <c r="S66" s="36" t="str">
        <f t="shared" ref="S66" si="250">IF(Q66&lt;&gt;0,IF(G67&lt;&gt;"",G67,IF(H67&lt;&gt;"",H67,F67)),"")</f>
        <v/>
      </c>
      <c r="T66" s="36" t="str">
        <f t="shared" ref="T66" si="251">IF(R66&lt;&gt;0,IF(H67&lt;&gt;"",H67,IF(G67&lt;&gt;"",G67,F67)),"")</f>
        <v/>
      </c>
    </row>
    <row r="67" spans="1:20" ht="15.75" thickBot="1">
      <c r="A67" s="137"/>
      <c r="B67" s="139"/>
      <c r="C67" s="141"/>
      <c r="D67" s="143"/>
      <c r="E67" s="145"/>
      <c r="F67" s="23"/>
      <c r="G67" s="11"/>
      <c r="H67" s="12"/>
      <c r="I67" s="147"/>
      <c r="J67" s="27"/>
      <c r="O67" s="34"/>
      <c r="P67" s="34"/>
    </row>
    <row r="68" spans="1:20">
      <c r="A68" s="136"/>
      <c r="B68" s="138"/>
      <c r="C68" s="140"/>
      <c r="D68" s="142"/>
      <c r="E68" s="144"/>
      <c r="F68" s="22"/>
      <c r="G68" s="18"/>
      <c r="H68" s="18"/>
      <c r="I68" s="146">
        <f t="shared" si="0"/>
        <v>0</v>
      </c>
      <c r="J68" s="27">
        <f t="shared" ref="J68" si="252">F68+G68+H68-I68</f>
        <v>0</v>
      </c>
      <c r="K68" s="17">
        <f t="shared" ref="K68" si="253">G69</f>
        <v>0</v>
      </c>
      <c r="L68" s="17">
        <f t="shared" ref="L68" si="254">H69</f>
        <v>0</v>
      </c>
      <c r="M68">
        <f t="shared" ref="M68" si="255">IF($F68&lt;0,$F68,0)</f>
        <v>0</v>
      </c>
      <c r="N68">
        <f t="shared" ref="N68" si="256">IF($F68&gt;0,$F68,0)</f>
        <v>0</v>
      </c>
      <c r="O68" s="34">
        <f t="shared" ref="O68" si="257">IF(AND($F68&lt;&gt;0,$K68=0,$L68=0,$I68&lt;&gt;0,$I68&gt;0),$I68,0)</f>
        <v>0</v>
      </c>
      <c r="P68" s="34">
        <f t="shared" ref="P68" si="258">IF(AND($F68&lt;&gt;0,$K68=0,$L68=0,$I68&lt;&gt;0,$I68&lt;0),$I68,0)</f>
        <v>0</v>
      </c>
      <c r="Q68">
        <f>IF(LEFT(D68,1)&lt;"5",C68,0)</f>
        <v>0</v>
      </c>
      <c r="R68">
        <f t="shared" ref="R68" si="259">IF(LEFT(E68,1)&lt;"5",-C68,0)</f>
        <v>0</v>
      </c>
      <c r="S68" s="36" t="str">
        <f t="shared" ref="S68" si="260">IF(Q68&lt;&gt;0,IF(G69&lt;&gt;"",G69,IF(H69&lt;&gt;"",H69,F69)),"")</f>
        <v/>
      </c>
      <c r="T68" s="36" t="str">
        <f t="shared" ref="T68" si="261">IF(R68&lt;&gt;0,IF(H69&lt;&gt;"",H69,IF(G69&lt;&gt;"",G69,F69)),"")</f>
        <v/>
      </c>
    </row>
    <row r="69" spans="1:20" ht="15.75" thickBot="1">
      <c r="A69" s="137"/>
      <c r="B69" s="139"/>
      <c r="C69" s="141"/>
      <c r="D69" s="143"/>
      <c r="E69" s="145"/>
      <c r="F69" s="23"/>
      <c r="G69" s="11"/>
      <c r="H69" s="12"/>
      <c r="I69" s="147"/>
      <c r="J69" s="27"/>
      <c r="O69" s="34"/>
      <c r="P69" s="34"/>
    </row>
    <row r="70" spans="1:20">
      <c r="A70" s="136"/>
      <c r="B70" s="138"/>
      <c r="C70" s="140"/>
      <c r="D70" s="142"/>
      <c r="E70" s="144"/>
      <c r="F70" s="22"/>
      <c r="G70" s="18"/>
      <c r="H70" s="18"/>
      <c r="I70" s="146">
        <f t="shared" si="0"/>
        <v>0</v>
      </c>
      <c r="J70" s="27">
        <f t="shared" ref="J70" si="262">F70+G70+H70-I70</f>
        <v>0</v>
      </c>
      <c r="K70" s="17">
        <f t="shared" ref="K70" si="263">G71</f>
        <v>0</v>
      </c>
      <c r="L70" s="17">
        <f t="shared" ref="L70" si="264">H71</f>
        <v>0</v>
      </c>
      <c r="M70">
        <f t="shared" ref="M70" si="265">IF($F70&lt;0,$F70,0)</f>
        <v>0</v>
      </c>
      <c r="N70">
        <f t="shared" ref="N70" si="266">IF($F70&gt;0,$F70,0)</f>
        <v>0</v>
      </c>
      <c r="O70" s="34">
        <f t="shared" ref="O70" si="267">IF(AND($F70&lt;&gt;0,$K70=0,$L70=0,$I70&lt;&gt;0,$I70&gt;0),$I70,0)</f>
        <v>0</v>
      </c>
      <c r="P70" s="34">
        <f t="shared" ref="P70" si="268">IF(AND($F70&lt;&gt;0,$K70=0,$L70=0,$I70&lt;&gt;0,$I70&lt;0),$I70,0)</f>
        <v>0</v>
      </c>
      <c r="Q70">
        <f>IF(LEFT(D70,1)&lt;"5",C70,0)</f>
        <v>0</v>
      </c>
      <c r="R70">
        <f t="shared" ref="R70" si="269">IF(LEFT(E70,1)&lt;"5",-C70,0)</f>
        <v>0</v>
      </c>
      <c r="S70" s="36" t="str">
        <f t="shared" ref="S70" si="270">IF(Q70&lt;&gt;0,IF(G71&lt;&gt;"",G71,IF(H71&lt;&gt;"",H71,F71)),"")</f>
        <v/>
      </c>
      <c r="T70" s="36" t="str">
        <f t="shared" ref="T70" si="271">IF(R70&lt;&gt;0,IF(H71&lt;&gt;"",H71,IF(G71&lt;&gt;"",G71,F71)),"")</f>
        <v/>
      </c>
    </row>
    <row r="71" spans="1:20" ht="15.75" thickBot="1">
      <c r="A71" s="137"/>
      <c r="B71" s="139"/>
      <c r="C71" s="141"/>
      <c r="D71" s="143"/>
      <c r="E71" s="145"/>
      <c r="F71" s="23"/>
      <c r="G71" s="11"/>
      <c r="H71" s="12"/>
      <c r="I71" s="147"/>
      <c r="J71" s="27"/>
      <c r="O71" s="34"/>
      <c r="P71" s="34"/>
    </row>
    <row r="72" spans="1:20">
      <c r="A72" s="136"/>
      <c r="B72" s="138"/>
      <c r="C72" s="140"/>
      <c r="D72" s="142"/>
      <c r="E72" s="144"/>
      <c r="F72" s="22"/>
      <c r="G72" s="18"/>
      <c r="H72" s="18"/>
      <c r="I72" s="146">
        <f t="shared" si="0"/>
        <v>0</v>
      </c>
      <c r="J72" s="27">
        <f t="shared" ref="J72" si="272">F72+G72+H72-I72</f>
        <v>0</v>
      </c>
      <c r="K72" s="17">
        <f t="shared" ref="K72" si="273">G73</f>
        <v>0</v>
      </c>
      <c r="L72" s="17">
        <f t="shared" ref="L72" si="274">H73</f>
        <v>0</v>
      </c>
      <c r="M72">
        <f t="shared" ref="M72" si="275">IF($F72&lt;0,$F72,0)</f>
        <v>0</v>
      </c>
      <c r="N72">
        <f t="shared" ref="N72" si="276">IF($F72&gt;0,$F72,0)</f>
        <v>0</v>
      </c>
      <c r="O72" s="34">
        <f t="shared" ref="O72" si="277">IF(AND($F72&lt;&gt;0,$K72=0,$L72=0,$I72&lt;&gt;0,$I72&gt;0),$I72,0)</f>
        <v>0</v>
      </c>
      <c r="P72" s="34">
        <f t="shared" ref="P72" si="278">IF(AND($F72&lt;&gt;0,$K72=0,$L72=0,$I72&lt;&gt;0,$I72&lt;0),$I72,0)</f>
        <v>0</v>
      </c>
      <c r="Q72">
        <f>IF(LEFT(D72,1)&lt;"5",C72,0)</f>
        <v>0</v>
      </c>
      <c r="R72">
        <f t="shared" ref="R72" si="279">IF(LEFT(E72,1)&lt;"5",-C72,0)</f>
        <v>0</v>
      </c>
      <c r="S72" s="36" t="str">
        <f t="shared" ref="S72" si="280">IF(Q72&lt;&gt;0,IF(G73&lt;&gt;"",G73,IF(H73&lt;&gt;"",H73,F73)),"")</f>
        <v/>
      </c>
      <c r="T72" s="36" t="str">
        <f t="shared" ref="T72" si="281">IF(R72&lt;&gt;0,IF(H73&lt;&gt;"",H73,IF(G73&lt;&gt;"",G73,F73)),"")</f>
        <v/>
      </c>
    </row>
    <row r="73" spans="1:20" ht="15.75" thickBot="1">
      <c r="A73" s="137"/>
      <c r="B73" s="139"/>
      <c r="C73" s="141"/>
      <c r="D73" s="143"/>
      <c r="E73" s="145"/>
      <c r="F73" s="23"/>
      <c r="G73" s="11"/>
      <c r="H73" s="12"/>
      <c r="I73" s="147"/>
      <c r="J73" s="27"/>
      <c r="O73" s="34"/>
      <c r="P73" s="34"/>
    </row>
    <row r="74" spans="1:20" ht="15" customHeight="1">
      <c r="A74" s="136"/>
      <c r="B74" s="183"/>
      <c r="C74" s="140"/>
      <c r="D74" s="142"/>
      <c r="E74" s="144"/>
      <c r="F74" s="22"/>
      <c r="G74" s="18"/>
      <c r="H74" s="18"/>
      <c r="I74" s="146">
        <f t="shared" ref="I74" si="282">IF(OR(LEFT(D74,3) = "211",LEFT(D74,3) = "213",LEFT(D74,3) = "221",LEFT(D74,3) = "251",LEFT(D74,3) = "261"),C74,0)-IF(OR(LEFT(E74,3)="211",LEFT(E74,3)="213",LEFT(E74,3)="221",LEFT(E74,3)="251",LEFT(E74,3)="261"),C74,0)</f>
        <v>0</v>
      </c>
      <c r="J74" s="27">
        <f t="shared" ref="J74" si="283">F74+G74+H74-I74</f>
        <v>0</v>
      </c>
      <c r="K74" s="17">
        <f>G75</f>
        <v>0</v>
      </c>
      <c r="L74" s="17">
        <f>H75</f>
        <v>0</v>
      </c>
      <c r="M74">
        <f t="shared" ref="M74" si="284">IF($F74&lt;0,$F74,0)</f>
        <v>0</v>
      </c>
      <c r="N74">
        <f t="shared" ref="N74" si="285">IF($F74&gt;0,$F74,0)</f>
        <v>0</v>
      </c>
      <c r="O74" s="34">
        <f t="shared" ref="O74" si="286">IF(AND($F74&lt;&gt;0,$K74=0,$L74=0,$I74&lt;&gt;0,$I74&gt;0),$I74,0)</f>
        <v>0</v>
      </c>
      <c r="P74" s="34">
        <f t="shared" ref="P74" si="287">IF(AND($F74&lt;&gt;0,$K74=0,$L74=0,$I74&lt;&gt;0,$I74&lt;0),$I74,0)</f>
        <v>0</v>
      </c>
      <c r="Q74">
        <f>IF(LEFT(D74,1)&lt;"5",C74,0)</f>
        <v>0</v>
      </c>
      <c r="R74">
        <f t="shared" ref="R74" si="288">IF(LEFT(E74,1)&lt;"5",-C74,0)</f>
        <v>0</v>
      </c>
      <c r="S74" s="36" t="str">
        <f t="shared" ref="S74" si="289">IF(Q74&lt;&gt;0,IF(G75&lt;&gt;"",G75,IF(H75&lt;&gt;"",H75,F75)),"")</f>
        <v/>
      </c>
      <c r="T74" s="36" t="str">
        <f t="shared" ref="T74" si="290">IF(R74&lt;&gt;0,IF(H75&lt;&gt;"",H75,IF(G75&lt;&gt;"",G75,F75)),"")</f>
        <v/>
      </c>
    </row>
    <row r="75" spans="1:20" ht="15" customHeight="1" thickBot="1">
      <c r="A75" s="137"/>
      <c r="B75" s="139"/>
      <c r="C75" s="141"/>
      <c r="D75" s="143"/>
      <c r="E75" s="145"/>
      <c r="F75" s="23"/>
      <c r="G75" s="11"/>
      <c r="H75" s="12"/>
      <c r="I75" s="147"/>
      <c r="J75" s="27"/>
      <c r="O75" s="34"/>
      <c r="P75" s="34"/>
    </row>
    <row r="76" spans="1:20" ht="15" customHeight="1">
      <c r="A76" s="136"/>
      <c r="B76" s="138"/>
      <c r="C76" s="140"/>
      <c r="D76" s="142"/>
      <c r="E76" s="144"/>
      <c r="F76" s="22"/>
      <c r="G76" s="18"/>
      <c r="H76" s="18"/>
      <c r="I76" s="146">
        <f t="shared" ref="I76" si="291">IF(OR(LEFT(D76,3) = "211",LEFT(D76,3) = "213",LEFT(D76,3) = "221",LEFT(D76,3) = "251",LEFT(D76,3) = "261"),C76,0)-IF(OR(LEFT(E76,3)="211",LEFT(E76,3)="213",LEFT(E76,3)="221",LEFT(E76,3)="251",LEFT(E76,3)="261"),C76,0)</f>
        <v>0</v>
      </c>
      <c r="J76" s="27">
        <f t="shared" ref="J76" si="292">F76+G76+H76-I76</f>
        <v>0</v>
      </c>
      <c r="K76" s="17">
        <f t="shared" ref="K76" si="293">G77</f>
        <v>0</v>
      </c>
      <c r="L76" s="17">
        <f t="shared" ref="L76" si="294">H77</f>
        <v>0</v>
      </c>
      <c r="M76">
        <f t="shared" ref="M76" si="295">IF($F76&lt;0,$F76,0)</f>
        <v>0</v>
      </c>
      <c r="N76">
        <f t="shared" ref="N76" si="296">IF($F76&gt;0,$F76,0)</f>
        <v>0</v>
      </c>
      <c r="O76" s="34">
        <f t="shared" ref="O76" si="297">IF(AND($F76&lt;&gt;0,$K76=0,$L76=0,$I76&lt;&gt;0,$I76&gt;0),$I76,0)</f>
        <v>0</v>
      </c>
      <c r="P76" s="34">
        <f t="shared" ref="P76" si="298">IF(AND($F76&lt;&gt;0,$K76=0,$L76=0,$I76&lt;&gt;0,$I76&lt;0),$I76,0)</f>
        <v>0</v>
      </c>
      <c r="Q76">
        <f>IF(LEFT(D76,1)&lt;"5",C76,0)</f>
        <v>0</v>
      </c>
      <c r="R76">
        <f t="shared" ref="R76" si="299">IF(LEFT(E76,1)&lt;"5",-C76,0)</f>
        <v>0</v>
      </c>
      <c r="S76" s="36" t="str">
        <f t="shared" ref="S76" si="300">IF(Q76&lt;&gt;0,IF(G77&lt;&gt;"",G77,IF(H77&lt;&gt;"",H77,F77)),"")</f>
        <v/>
      </c>
      <c r="T76" s="36" t="str">
        <f t="shared" ref="T76" si="301">IF(R76&lt;&gt;0,IF(H77&lt;&gt;"",H77,IF(G77&lt;&gt;"",G77,F77)),"")</f>
        <v/>
      </c>
    </row>
    <row r="77" spans="1:20" ht="15" customHeight="1" thickBot="1">
      <c r="A77" s="137"/>
      <c r="B77" s="139"/>
      <c r="C77" s="141"/>
      <c r="D77" s="143"/>
      <c r="E77" s="145"/>
      <c r="F77" s="23"/>
      <c r="G77" s="11"/>
      <c r="H77" s="12"/>
      <c r="I77" s="147"/>
      <c r="J77" s="27"/>
      <c r="O77" s="34"/>
      <c r="P77" s="34"/>
    </row>
    <row r="78" spans="1:20" ht="15" customHeight="1">
      <c r="A78" s="136"/>
      <c r="B78" s="138"/>
      <c r="C78" s="140"/>
      <c r="D78" s="142"/>
      <c r="E78" s="144"/>
      <c r="F78" s="22"/>
      <c r="G78" s="18"/>
      <c r="H78" s="18"/>
      <c r="I78" s="146">
        <f t="shared" ref="I78" si="302">IF(OR(LEFT(D78,3) = "211",LEFT(D78,3) = "213",LEFT(D78,3) = "221",LEFT(D78,3) = "251",LEFT(D78,3) = "261"),C78,0)-IF(OR(LEFT(E78,3)="211",LEFT(E78,3)="213",LEFT(E78,3)="221",LEFT(E78,3)="251",LEFT(E78,3)="261"),C78,0)</f>
        <v>0</v>
      </c>
      <c r="J78" s="27">
        <f t="shared" ref="J78" si="303">F78+G78+H78-I78</f>
        <v>0</v>
      </c>
      <c r="K78" s="17">
        <f t="shared" ref="K78" si="304">G79</f>
        <v>0</v>
      </c>
      <c r="L78" s="17">
        <f t="shared" ref="L78" si="305">H79</f>
        <v>0</v>
      </c>
      <c r="M78">
        <f t="shared" ref="M78" si="306">IF($F78&lt;0,$F78,0)</f>
        <v>0</v>
      </c>
      <c r="N78">
        <f t="shared" ref="N78" si="307">IF($F78&gt;0,$F78,0)</f>
        <v>0</v>
      </c>
      <c r="O78" s="34">
        <f t="shared" ref="O78" si="308">IF(AND($F78&lt;&gt;0,$K78=0,$L78=0,$I78&lt;&gt;0,$I78&gt;0),$I78,0)</f>
        <v>0</v>
      </c>
      <c r="P78" s="34">
        <f t="shared" ref="P78" si="309">IF(AND($F78&lt;&gt;0,$K78=0,$L78=0,$I78&lt;&gt;0,$I78&lt;0),$I78,0)</f>
        <v>0</v>
      </c>
      <c r="Q78">
        <f>IF(LEFT(D78,1)&lt;"5",C78,0)</f>
        <v>0</v>
      </c>
      <c r="R78">
        <f t="shared" ref="R78" si="310">IF(LEFT(E78,1)&lt;"5",-C78,0)</f>
        <v>0</v>
      </c>
      <c r="S78" s="36" t="str">
        <f t="shared" ref="S78" si="311">IF(Q78&lt;&gt;0,IF(G79&lt;&gt;"",G79,IF(H79&lt;&gt;"",H79,F79)),"")</f>
        <v/>
      </c>
      <c r="T78" s="36" t="str">
        <f t="shared" ref="T78" si="312">IF(R78&lt;&gt;0,IF(H79&lt;&gt;"",H79,IF(G79&lt;&gt;"",G79,F79)),"")</f>
        <v/>
      </c>
    </row>
    <row r="79" spans="1:20" ht="15" customHeight="1" thickBot="1">
      <c r="A79" s="137"/>
      <c r="B79" s="139"/>
      <c r="C79" s="141"/>
      <c r="D79" s="143"/>
      <c r="E79" s="145"/>
      <c r="F79" s="23"/>
      <c r="G79" s="11"/>
      <c r="H79" s="12"/>
      <c r="I79" s="147"/>
      <c r="J79" s="27"/>
      <c r="O79" s="34"/>
      <c r="P79" s="34"/>
    </row>
    <row r="80" spans="1:20" ht="15" customHeight="1">
      <c r="A80" s="136"/>
      <c r="B80" s="138"/>
      <c r="C80" s="140"/>
      <c r="D80" s="142"/>
      <c r="E80" s="144"/>
      <c r="F80" s="22"/>
      <c r="G80" s="18"/>
      <c r="H80" s="18"/>
      <c r="I80" s="146">
        <f t="shared" ref="I80" si="313">IF(OR(LEFT(D80,3) = "211",LEFT(D80,3) = "213",LEFT(D80,3) = "221",LEFT(D80,3) = "251",LEFT(D80,3) = "261"),C80,0)-IF(OR(LEFT(E80,3)="211",LEFT(E80,3)="213",LEFT(E80,3)="221",LEFT(E80,3)="251",LEFT(E80,3)="261"),C80,0)</f>
        <v>0</v>
      </c>
      <c r="J80" s="27">
        <f t="shared" ref="J80" si="314">F80+G80+H80-I80</f>
        <v>0</v>
      </c>
      <c r="K80" s="17">
        <f t="shared" ref="K80" si="315">G81</f>
        <v>0</v>
      </c>
      <c r="L80" s="17">
        <f t="shared" ref="L80" si="316">H81</f>
        <v>0</v>
      </c>
      <c r="M80">
        <f t="shared" ref="M80" si="317">IF($F80&lt;0,$F80,0)</f>
        <v>0</v>
      </c>
      <c r="N80">
        <f t="shared" ref="N80" si="318">IF($F80&gt;0,$F80,0)</f>
        <v>0</v>
      </c>
      <c r="O80" s="34">
        <f t="shared" ref="O80" si="319">IF(AND($F80&lt;&gt;0,$K80=0,$L80=0,$I80&lt;&gt;0,$I80&gt;0),$I80,0)</f>
        <v>0</v>
      </c>
      <c r="P80" s="34">
        <f t="shared" ref="P80" si="320">IF(AND($F80&lt;&gt;0,$K80=0,$L80=0,$I80&lt;&gt;0,$I80&lt;0),$I80,0)</f>
        <v>0</v>
      </c>
      <c r="Q80">
        <f>IF(LEFT(D80,1)&lt;"5",C80,0)</f>
        <v>0</v>
      </c>
      <c r="R80">
        <f t="shared" ref="R80" si="321">IF(LEFT(E80,1)&lt;"5",-C80,0)</f>
        <v>0</v>
      </c>
      <c r="S80" s="36" t="str">
        <f t="shared" ref="S80" si="322">IF(Q80&lt;&gt;0,IF(G81&lt;&gt;"",G81,IF(H81&lt;&gt;"",H81,F81)),"")</f>
        <v/>
      </c>
      <c r="T80" s="36" t="str">
        <f t="shared" ref="T80" si="323">IF(R80&lt;&gt;0,IF(H81&lt;&gt;"",H81,IF(G81&lt;&gt;"",G81,F81)),"")</f>
        <v/>
      </c>
    </row>
    <row r="81" spans="1:20" ht="15" customHeight="1" thickBot="1">
      <c r="A81" s="137"/>
      <c r="B81" s="139"/>
      <c r="C81" s="141"/>
      <c r="D81" s="143"/>
      <c r="E81" s="145"/>
      <c r="F81" s="23"/>
      <c r="G81" s="11"/>
      <c r="H81" s="12"/>
      <c r="I81" s="147"/>
      <c r="J81" s="27"/>
      <c r="O81" s="34"/>
      <c r="P81" s="34"/>
    </row>
    <row r="82" spans="1:20" ht="15" customHeight="1">
      <c r="A82" s="136"/>
      <c r="B82" s="138"/>
      <c r="C82" s="140"/>
      <c r="D82" s="142"/>
      <c r="E82" s="144"/>
      <c r="F82" s="22"/>
      <c r="G82" s="18"/>
      <c r="H82" s="18"/>
      <c r="I82" s="146">
        <f t="shared" ref="I82" si="324">IF(OR(LEFT(D82,3) = "211",LEFT(D82,3) = "213",LEFT(D82,3) = "221",LEFT(D82,3) = "251",LEFT(D82,3) = "261"),C82,0)-IF(OR(LEFT(E82,3)="211",LEFT(E82,3)="213",LEFT(E82,3)="221",LEFT(E82,3)="251",LEFT(E82,3)="261"),C82,0)</f>
        <v>0</v>
      </c>
      <c r="J82" s="27">
        <f t="shared" ref="J82" si="325">F82+G82+H82-I82</f>
        <v>0</v>
      </c>
      <c r="K82" s="17">
        <f t="shared" ref="K82" si="326">G83</f>
        <v>0</v>
      </c>
      <c r="L82" s="17">
        <f t="shared" ref="L82" si="327">H83</f>
        <v>0</v>
      </c>
      <c r="M82">
        <f t="shared" ref="M82" si="328">IF($F82&lt;0,$F82,0)</f>
        <v>0</v>
      </c>
      <c r="N82">
        <f t="shared" ref="N82" si="329">IF($F82&gt;0,$F82,0)</f>
        <v>0</v>
      </c>
      <c r="O82" s="34">
        <f t="shared" ref="O82" si="330">IF(AND($F82&lt;&gt;0,$K82=0,$L82=0,$I82&lt;&gt;0,$I82&gt;0),$I82,0)</f>
        <v>0</v>
      </c>
      <c r="P82" s="34">
        <f t="shared" ref="P82" si="331">IF(AND($F82&lt;&gt;0,$K82=0,$L82=0,$I82&lt;&gt;0,$I82&lt;0),$I82,0)</f>
        <v>0</v>
      </c>
      <c r="Q82">
        <f>IF(LEFT(D82,1)&lt;"5",C82,0)</f>
        <v>0</v>
      </c>
      <c r="R82">
        <f t="shared" ref="R82" si="332">IF(LEFT(E82,1)&lt;"5",-C82,0)</f>
        <v>0</v>
      </c>
      <c r="S82" s="36" t="str">
        <f t="shared" ref="S82" si="333">IF(Q82&lt;&gt;0,IF(G83&lt;&gt;"",G83,IF(H83&lt;&gt;"",H83,F83)),"")</f>
        <v/>
      </c>
      <c r="T82" s="36" t="str">
        <f t="shared" ref="T82" si="334">IF(R82&lt;&gt;0,IF(H83&lt;&gt;"",H83,IF(G83&lt;&gt;"",G83,F83)),"")</f>
        <v/>
      </c>
    </row>
    <row r="83" spans="1:20" ht="15" customHeight="1" thickBot="1">
      <c r="A83" s="137"/>
      <c r="B83" s="139"/>
      <c r="C83" s="141"/>
      <c r="D83" s="143"/>
      <c r="E83" s="145"/>
      <c r="F83" s="23"/>
      <c r="G83" s="11"/>
      <c r="H83" s="12"/>
      <c r="I83" s="147"/>
      <c r="J83" s="27"/>
      <c r="O83" s="34"/>
      <c r="P83" s="34"/>
    </row>
    <row r="84" spans="1:20" ht="15" customHeight="1">
      <c r="A84" s="136"/>
      <c r="B84" s="182"/>
      <c r="C84" s="140"/>
      <c r="D84" s="142"/>
      <c r="E84" s="144"/>
      <c r="F84" s="22"/>
      <c r="G84" s="18"/>
      <c r="H84" s="18"/>
      <c r="I84" s="146">
        <f t="shared" ref="I84" si="335">IF(OR(LEFT(D84,3) = "211",LEFT(D84,3) = "213",LEFT(D84,3) = "221",LEFT(D84,3) = "251",LEFT(D84,3) = "261"),C84,0)-IF(OR(LEFT(E84,3)="211",LEFT(E84,3)="213",LEFT(E84,3)="221",LEFT(E84,3)="251",LEFT(E84,3)="261"),C84,0)</f>
        <v>0</v>
      </c>
      <c r="J84" s="27">
        <f t="shared" ref="J84" si="336">F84+G84+H84-I84</f>
        <v>0</v>
      </c>
      <c r="K84" s="17">
        <f t="shared" ref="K84" si="337">G85</f>
        <v>0</v>
      </c>
      <c r="L84" s="17">
        <f t="shared" ref="L84" si="338">H85</f>
        <v>0</v>
      </c>
      <c r="M84">
        <f t="shared" ref="M84" si="339">IF($F84&lt;0,$F84,0)</f>
        <v>0</v>
      </c>
      <c r="N84">
        <f t="shared" ref="N84" si="340">IF($F84&gt;0,$F84,0)</f>
        <v>0</v>
      </c>
      <c r="O84" s="34">
        <f t="shared" ref="O84" si="341">IF(AND($F84&lt;&gt;0,$K84=0,$L84=0,$I84&lt;&gt;0,$I84&gt;0),$I84,0)</f>
        <v>0</v>
      </c>
      <c r="P84" s="34">
        <f t="shared" ref="P84" si="342">IF(AND($F84&lt;&gt;0,$K84=0,$L84=0,$I84&lt;&gt;0,$I84&lt;0),$I84,0)</f>
        <v>0</v>
      </c>
      <c r="Q84">
        <f>IF(LEFT(D84,1)&lt;"5",C84,0)</f>
        <v>0</v>
      </c>
      <c r="R84">
        <f t="shared" ref="R84" si="343">IF(LEFT(E84,1)&lt;"5",-C84,0)</f>
        <v>0</v>
      </c>
      <c r="S84" s="36" t="str">
        <f t="shared" ref="S84" si="344">IF(Q84&lt;&gt;0,IF(G85&lt;&gt;"",G85,IF(H85&lt;&gt;"",H85,F85)),"")</f>
        <v/>
      </c>
      <c r="T84" s="36" t="str">
        <f t="shared" ref="T84" si="345">IF(R84&lt;&gt;0,IF(H85&lt;&gt;"",H85,IF(G85&lt;&gt;"",G85,F85)),"")</f>
        <v/>
      </c>
    </row>
    <row r="85" spans="1:20" ht="15" customHeight="1" thickBot="1">
      <c r="A85" s="137"/>
      <c r="B85" s="139"/>
      <c r="C85" s="141"/>
      <c r="D85" s="143"/>
      <c r="E85" s="145"/>
      <c r="F85" s="23"/>
      <c r="G85" s="11"/>
      <c r="H85" s="12"/>
      <c r="I85" s="147"/>
      <c r="J85" s="27"/>
      <c r="O85" s="34"/>
      <c r="P85" s="34"/>
    </row>
    <row r="86" spans="1:20" ht="15" customHeight="1">
      <c r="A86" s="136"/>
      <c r="B86" s="180"/>
      <c r="C86" s="140"/>
      <c r="D86" s="142"/>
      <c r="E86" s="144"/>
      <c r="F86" s="22"/>
      <c r="G86" s="18"/>
      <c r="H86" s="18"/>
      <c r="I86" s="146">
        <f t="shared" ref="I86" si="346">IF(OR(LEFT(D86,3) = "211",LEFT(D86,3) = "213",LEFT(D86,3) = "221",LEFT(D86,3) = "251",LEFT(D86,3) = "261"),C86,0)-IF(OR(LEFT(E86,3)="211",LEFT(E86,3)="213",LEFT(E86,3)="221",LEFT(E86,3)="251",LEFT(E86,3)="261"),C86,0)</f>
        <v>0</v>
      </c>
      <c r="J86" s="27">
        <f t="shared" ref="J86" si="347">F86+G86+H86-I86</f>
        <v>0</v>
      </c>
      <c r="K86" s="17">
        <f t="shared" ref="K86" si="348">G87</f>
        <v>0</v>
      </c>
      <c r="L86" s="17">
        <f t="shared" ref="L86" si="349">H87</f>
        <v>0</v>
      </c>
      <c r="M86">
        <f t="shared" ref="M86" si="350">IF($F86&lt;0,$F86,0)</f>
        <v>0</v>
      </c>
      <c r="N86">
        <f t="shared" ref="N86" si="351">IF($F86&gt;0,$F86,0)</f>
        <v>0</v>
      </c>
      <c r="O86" s="34">
        <f t="shared" ref="O86" si="352">IF(AND($F86&lt;&gt;0,$K86=0,$L86=0,$I86&lt;&gt;0,$I86&gt;0),$I86,0)</f>
        <v>0</v>
      </c>
      <c r="P86" s="34">
        <f t="shared" ref="P86" si="353">IF(AND($F86&lt;&gt;0,$K86=0,$L86=0,$I86&lt;&gt;0,$I86&lt;0),$I86,0)</f>
        <v>0</v>
      </c>
      <c r="Q86">
        <f>IF(LEFT(D86,1)&lt;"5",C86,0)</f>
        <v>0</v>
      </c>
      <c r="R86">
        <f t="shared" ref="R86" si="354">IF(LEFT(E86,1)&lt;"5",-C86,0)</f>
        <v>0</v>
      </c>
      <c r="S86" s="36" t="str">
        <f t="shared" ref="S86" si="355">IF(Q86&lt;&gt;0,IF(G87&lt;&gt;"",G87,IF(H87&lt;&gt;"",H87,F87)),"")</f>
        <v/>
      </c>
      <c r="T86" s="36" t="str">
        <f t="shared" ref="T86" si="356">IF(R86&lt;&gt;0,IF(H87&lt;&gt;"",H87,IF(G87&lt;&gt;"",G87,F87)),"")</f>
        <v/>
      </c>
    </row>
    <row r="87" spans="1:20" ht="15" customHeight="1" thickBot="1">
      <c r="A87" s="137"/>
      <c r="B87" s="181"/>
      <c r="C87" s="141"/>
      <c r="D87" s="143"/>
      <c r="E87" s="145"/>
      <c r="F87" s="23"/>
      <c r="G87" s="11"/>
      <c r="H87" s="12"/>
      <c r="I87" s="147"/>
      <c r="J87" s="27"/>
      <c r="O87" s="34"/>
      <c r="P87" s="34"/>
    </row>
    <row r="88" spans="1:20" ht="15" customHeight="1">
      <c r="A88" s="136"/>
      <c r="B88" s="138"/>
      <c r="C88" s="140"/>
      <c r="D88" s="142"/>
      <c r="E88" s="144"/>
      <c r="F88" s="22"/>
      <c r="G88" s="18"/>
      <c r="H88" s="18"/>
      <c r="I88" s="146">
        <f t="shared" ref="I88" si="357">IF(OR(LEFT(D88,3) = "211",LEFT(D88,3) = "213",LEFT(D88,3) = "221",LEFT(D88,3) = "251",LEFT(D88,3) = "261"),C88,0)-IF(OR(LEFT(E88,3)="211",LEFT(E88,3)="213",LEFT(E88,3)="221",LEFT(E88,3)="251",LEFT(E88,3)="261"),C88,0)</f>
        <v>0</v>
      </c>
      <c r="J88" s="27">
        <f t="shared" ref="J88" si="358">F88+G88+H88-I88</f>
        <v>0</v>
      </c>
      <c r="K88" s="17">
        <f t="shared" ref="K88" si="359">G89</f>
        <v>0</v>
      </c>
      <c r="L88" s="17">
        <f t="shared" ref="L88" si="360">H89</f>
        <v>0</v>
      </c>
      <c r="M88">
        <f t="shared" ref="M88" si="361">IF($F88&lt;0,$F88,0)</f>
        <v>0</v>
      </c>
      <c r="N88">
        <f t="shared" ref="N88" si="362">IF($F88&gt;0,$F88,0)</f>
        <v>0</v>
      </c>
      <c r="O88" s="34">
        <f t="shared" ref="O88" si="363">IF(AND($F88&lt;&gt;0,$K88=0,$L88=0,$I88&lt;&gt;0,$I88&gt;0),$I88,0)</f>
        <v>0</v>
      </c>
      <c r="P88" s="34">
        <f t="shared" ref="P88" si="364">IF(AND($F88&lt;&gt;0,$K88=0,$L88=0,$I88&lt;&gt;0,$I88&lt;0),$I88,0)</f>
        <v>0</v>
      </c>
      <c r="Q88">
        <f>IF(LEFT(D88,1)&lt;"5",C88,0)</f>
        <v>0</v>
      </c>
      <c r="R88">
        <f t="shared" ref="R88" si="365">IF(LEFT(E88,1)&lt;"5",-C88,0)</f>
        <v>0</v>
      </c>
      <c r="S88" s="36" t="str">
        <f t="shared" ref="S88" si="366">IF(Q88&lt;&gt;0,IF(G89&lt;&gt;"",G89,IF(H89&lt;&gt;"",H89,F89)),"")</f>
        <v/>
      </c>
      <c r="T88" s="36" t="str">
        <f t="shared" ref="T88" si="367">IF(R88&lt;&gt;0,IF(H89&lt;&gt;"",H89,IF(G89&lt;&gt;"",G89,F89)),"")</f>
        <v/>
      </c>
    </row>
    <row r="89" spans="1:20" ht="15" customHeight="1" thickBot="1">
      <c r="A89" s="137"/>
      <c r="B89" s="139"/>
      <c r="C89" s="141"/>
      <c r="D89" s="143"/>
      <c r="E89" s="145"/>
      <c r="F89" s="23"/>
      <c r="G89" s="11"/>
      <c r="H89" s="12"/>
      <c r="I89" s="147"/>
      <c r="J89" s="27"/>
      <c r="O89" s="34"/>
      <c r="P89" s="34"/>
    </row>
    <row r="90" spans="1:20" ht="15" customHeight="1">
      <c r="A90" s="136"/>
      <c r="B90" s="138"/>
      <c r="C90" s="140"/>
      <c r="D90" s="142"/>
      <c r="E90" s="144"/>
      <c r="F90" s="22"/>
      <c r="G90" s="18"/>
      <c r="H90" s="18"/>
      <c r="I90" s="146">
        <f t="shared" ref="I90" si="368">IF(OR(LEFT(D90,3) = "211",LEFT(D90,3) = "213",LEFT(D90,3) = "221",LEFT(D90,3) = "251",LEFT(D90,3) = "261"),C90,0)-IF(OR(LEFT(E90,3)="211",LEFT(E90,3)="213",LEFT(E90,3)="221",LEFT(E90,3)="251",LEFT(E90,3)="261"),C90,0)</f>
        <v>0</v>
      </c>
      <c r="J90" s="27">
        <f t="shared" ref="J90" si="369">F90+G90+H90-I90</f>
        <v>0</v>
      </c>
      <c r="K90" s="17">
        <f t="shared" ref="K90" si="370">G91</f>
        <v>0</v>
      </c>
      <c r="L90" s="17">
        <f t="shared" ref="L90" si="371">H91</f>
        <v>0</v>
      </c>
      <c r="M90">
        <f t="shared" ref="M90" si="372">IF($F90&lt;0,$F90,0)</f>
        <v>0</v>
      </c>
      <c r="N90">
        <f t="shared" ref="N90" si="373">IF($F90&gt;0,$F90,0)</f>
        <v>0</v>
      </c>
      <c r="O90" s="34">
        <f t="shared" ref="O90" si="374">IF(AND($F90&lt;&gt;0,$K90=0,$L90=0,$I90&lt;&gt;0,$I90&gt;0),$I90,0)</f>
        <v>0</v>
      </c>
      <c r="P90" s="34">
        <f t="shared" ref="P90" si="375">IF(AND($F90&lt;&gt;0,$K90=0,$L90=0,$I90&lt;&gt;0,$I90&lt;0),$I90,0)</f>
        <v>0</v>
      </c>
      <c r="Q90">
        <f>IF(LEFT(D90,1)&lt;"5",C90,0)</f>
        <v>0</v>
      </c>
      <c r="R90">
        <f t="shared" ref="R90" si="376">IF(LEFT(E90,1)&lt;"5",-C90,0)</f>
        <v>0</v>
      </c>
      <c r="S90" s="36" t="str">
        <f t="shared" ref="S90" si="377">IF(Q90&lt;&gt;0,IF(G91&lt;&gt;"",G91,IF(H91&lt;&gt;"",H91,F91)),"")</f>
        <v/>
      </c>
      <c r="T90" s="36" t="str">
        <f t="shared" ref="T90" si="378">IF(R90&lt;&gt;0,IF(H91&lt;&gt;"",H91,IF(G91&lt;&gt;"",G91,F91)),"")</f>
        <v/>
      </c>
    </row>
    <row r="91" spans="1:20" ht="15" customHeight="1" thickBot="1">
      <c r="A91" s="137"/>
      <c r="B91" s="139"/>
      <c r="C91" s="141"/>
      <c r="D91" s="143"/>
      <c r="E91" s="145"/>
      <c r="F91" s="23"/>
      <c r="G91" s="11"/>
      <c r="H91" s="12"/>
      <c r="I91" s="147"/>
      <c r="J91" s="27"/>
      <c r="O91" s="34"/>
      <c r="P91" s="34"/>
    </row>
    <row r="92" spans="1:20" ht="15" customHeight="1">
      <c r="A92" s="136"/>
      <c r="B92" s="138"/>
      <c r="C92" s="140"/>
      <c r="D92" s="142"/>
      <c r="E92" s="144"/>
      <c r="F92" s="22"/>
      <c r="G92" s="18"/>
      <c r="H92" s="18"/>
      <c r="I92" s="146">
        <f t="shared" ref="I92" si="379">IF(OR(LEFT(D92,3) = "211",LEFT(D92,3) = "213",LEFT(D92,3) = "221",LEFT(D92,3) = "251",LEFT(D92,3) = "261"),C92,0)-IF(OR(LEFT(E92,3)="211",LEFT(E92,3)="213",LEFT(E92,3)="221",LEFT(E92,3)="251",LEFT(E92,3)="261"),C92,0)</f>
        <v>0</v>
      </c>
      <c r="J92" s="27">
        <f t="shared" ref="J92" si="380">F92+G92+H92-I92</f>
        <v>0</v>
      </c>
      <c r="K92" s="17">
        <f t="shared" ref="K92" si="381">G93</f>
        <v>0</v>
      </c>
      <c r="L92" s="17">
        <f t="shared" ref="L92" si="382">H93</f>
        <v>0</v>
      </c>
      <c r="M92">
        <f t="shared" ref="M92" si="383">IF($F92&lt;0,$F92,0)</f>
        <v>0</v>
      </c>
      <c r="N92">
        <f t="shared" ref="N92" si="384">IF($F92&gt;0,$F92,0)</f>
        <v>0</v>
      </c>
      <c r="O92" s="34">
        <f t="shared" ref="O92" si="385">IF(AND($F92&lt;&gt;0,$K92=0,$L92=0,$I92&lt;&gt;0,$I92&gt;0),$I92,0)</f>
        <v>0</v>
      </c>
      <c r="P92" s="34">
        <f t="shared" ref="P92" si="386">IF(AND($F92&lt;&gt;0,$K92=0,$L92=0,$I92&lt;&gt;0,$I92&lt;0),$I92,0)</f>
        <v>0</v>
      </c>
      <c r="Q92">
        <f>IF(LEFT(D92,1)&lt;"5",C92,0)</f>
        <v>0</v>
      </c>
      <c r="R92">
        <f t="shared" ref="R92" si="387">IF(LEFT(E92,1)&lt;"5",-C92,0)</f>
        <v>0</v>
      </c>
      <c r="S92" s="36" t="str">
        <f t="shared" ref="S92" si="388">IF(Q92&lt;&gt;0,IF(G93&lt;&gt;"",G93,IF(H93&lt;&gt;"",H93,F93)),"")</f>
        <v/>
      </c>
      <c r="T92" s="36" t="str">
        <f t="shared" ref="T92" si="389">IF(R92&lt;&gt;0,IF(H93&lt;&gt;"",H93,IF(G93&lt;&gt;"",G93,F93)),"")</f>
        <v/>
      </c>
    </row>
    <row r="93" spans="1:20" ht="15" customHeight="1" thickBot="1">
      <c r="A93" s="137"/>
      <c r="B93" s="139"/>
      <c r="C93" s="141"/>
      <c r="D93" s="143"/>
      <c r="E93" s="145"/>
      <c r="F93" s="23"/>
      <c r="G93" s="11"/>
      <c r="H93" s="12"/>
      <c r="I93" s="147"/>
      <c r="J93" s="27"/>
      <c r="O93" s="34"/>
      <c r="P93" s="34"/>
    </row>
    <row r="94" spans="1:20" ht="15" customHeight="1">
      <c r="A94" s="136"/>
      <c r="B94" s="138"/>
      <c r="C94" s="140"/>
      <c r="D94" s="142"/>
      <c r="E94" s="144"/>
      <c r="F94" s="22"/>
      <c r="G94" s="18"/>
      <c r="H94" s="18"/>
      <c r="I94" s="146">
        <f t="shared" ref="I94" si="390">IF(OR(LEFT(D94,3) = "211",LEFT(D94,3) = "213",LEFT(D94,3) = "221",LEFT(D94,3) = "251",LEFT(D94,3) = "261"),C94,0)-IF(OR(LEFT(E94,3)="211",LEFT(E94,3)="213",LEFT(E94,3)="221",LEFT(E94,3)="251",LEFT(E94,3)="261"),C94,0)</f>
        <v>0</v>
      </c>
      <c r="J94" s="27">
        <f t="shared" ref="J94" si="391">F94+G94+H94-I94</f>
        <v>0</v>
      </c>
      <c r="K94" s="17">
        <f t="shared" ref="K94" si="392">G95</f>
        <v>0</v>
      </c>
      <c r="L94" s="17">
        <f t="shared" ref="L94" si="393">H95</f>
        <v>0</v>
      </c>
      <c r="M94">
        <f t="shared" ref="M94" si="394">IF($F94&lt;0,$F94,0)</f>
        <v>0</v>
      </c>
      <c r="N94">
        <f t="shared" ref="N94" si="395">IF($F94&gt;0,$F94,0)</f>
        <v>0</v>
      </c>
      <c r="O94" s="34">
        <f t="shared" ref="O94" si="396">IF(AND($F94&lt;&gt;0,$K94=0,$L94=0,$I94&lt;&gt;0,$I94&gt;0),$I94,0)</f>
        <v>0</v>
      </c>
      <c r="P94" s="34">
        <f t="shared" ref="P94" si="397">IF(AND($F94&lt;&gt;0,$K94=0,$L94=0,$I94&lt;&gt;0,$I94&lt;0),$I94,0)</f>
        <v>0</v>
      </c>
      <c r="Q94">
        <f>IF(LEFT(D94,1)&lt;"5",C94,0)</f>
        <v>0</v>
      </c>
      <c r="R94">
        <f t="shared" ref="R94" si="398">IF(LEFT(E94,1)&lt;"5",-C94,0)</f>
        <v>0</v>
      </c>
      <c r="S94" s="36" t="str">
        <f t="shared" ref="S94" si="399">IF(Q94&lt;&gt;0,IF(G95&lt;&gt;"",G95,IF(H95&lt;&gt;"",H95,F95)),"")</f>
        <v/>
      </c>
      <c r="T94" s="36" t="str">
        <f t="shared" ref="T94" si="400">IF(R94&lt;&gt;0,IF(H95&lt;&gt;"",H95,IF(G95&lt;&gt;"",G95,F95)),"")</f>
        <v/>
      </c>
    </row>
    <row r="95" spans="1:20" ht="15" customHeight="1" thickBot="1">
      <c r="A95" s="137"/>
      <c r="B95" s="139"/>
      <c r="C95" s="141"/>
      <c r="D95" s="143"/>
      <c r="E95" s="145"/>
      <c r="F95" s="23"/>
      <c r="G95" s="11"/>
      <c r="H95" s="12"/>
      <c r="I95" s="147"/>
      <c r="J95" s="27"/>
      <c r="O95" s="34"/>
      <c r="P95" s="34"/>
    </row>
    <row r="96" spans="1:20" ht="15" customHeight="1">
      <c r="A96" s="136"/>
      <c r="B96" s="138"/>
      <c r="C96" s="140"/>
      <c r="D96" s="142"/>
      <c r="E96" s="144"/>
      <c r="F96" s="22"/>
      <c r="G96" s="18"/>
      <c r="H96" s="18"/>
      <c r="I96" s="146">
        <f t="shared" ref="I96" si="401">IF(OR(LEFT(D96,3) = "211",LEFT(D96,3) = "213",LEFT(D96,3) = "221",LEFT(D96,3) = "251",LEFT(D96,3) = "261"),C96,0)-IF(OR(LEFT(E96,3)="211",LEFT(E96,3)="213",LEFT(E96,3)="221",LEFT(E96,3)="251",LEFT(E96,3)="261"),C96,0)</f>
        <v>0</v>
      </c>
      <c r="J96" s="27">
        <f t="shared" ref="J96" si="402">F96+G96+H96-I96</f>
        <v>0</v>
      </c>
      <c r="K96" s="17">
        <f t="shared" ref="K96" si="403">G97</f>
        <v>0</v>
      </c>
      <c r="L96" s="17">
        <f t="shared" ref="L96" si="404">H97</f>
        <v>0</v>
      </c>
      <c r="M96">
        <f t="shared" ref="M96" si="405">IF($F96&lt;0,$F96,0)</f>
        <v>0</v>
      </c>
      <c r="N96">
        <f t="shared" ref="N96" si="406">IF($F96&gt;0,$F96,0)</f>
        <v>0</v>
      </c>
      <c r="O96" s="34">
        <f t="shared" ref="O96" si="407">IF(AND($F96&lt;&gt;0,$K96=0,$L96=0,$I96&lt;&gt;0,$I96&gt;0),$I96,0)</f>
        <v>0</v>
      </c>
      <c r="P96" s="34">
        <f t="shared" ref="P96" si="408">IF(AND($F96&lt;&gt;0,$K96=0,$L96=0,$I96&lt;&gt;0,$I96&lt;0),$I96,0)</f>
        <v>0</v>
      </c>
      <c r="Q96">
        <f>IF(LEFT(D96,1)&lt;"5",C96,0)</f>
        <v>0</v>
      </c>
      <c r="R96">
        <f t="shared" ref="R96" si="409">IF(LEFT(E96,1)&lt;"5",-C96,0)</f>
        <v>0</v>
      </c>
      <c r="S96" s="36" t="str">
        <f t="shared" ref="S96" si="410">IF(Q96&lt;&gt;0,IF(G97&lt;&gt;"",G97,IF(H97&lt;&gt;"",H97,F97)),"")</f>
        <v/>
      </c>
      <c r="T96" s="36" t="str">
        <f t="shared" ref="T96" si="411">IF(R96&lt;&gt;0,IF(H97&lt;&gt;"",H97,IF(G97&lt;&gt;"",G97,F97)),"")</f>
        <v/>
      </c>
    </row>
    <row r="97" spans="1:22" ht="15" customHeight="1" thickBot="1">
      <c r="A97" s="137"/>
      <c r="B97" s="139"/>
      <c r="C97" s="141"/>
      <c r="D97" s="143"/>
      <c r="E97" s="145"/>
      <c r="F97" s="23"/>
      <c r="G97" s="11"/>
      <c r="H97" s="12"/>
      <c r="I97" s="147"/>
      <c r="J97" s="27"/>
      <c r="O97" s="34"/>
      <c r="P97" s="34"/>
    </row>
    <row r="98" spans="1:22" ht="15" customHeight="1">
      <c r="A98" s="136"/>
      <c r="B98" s="138"/>
      <c r="C98" s="140"/>
      <c r="D98" s="142"/>
      <c r="E98" s="144"/>
      <c r="F98" s="22"/>
      <c r="G98" s="18"/>
      <c r="H98" s="18"/>
      <c r="I98" s="146">
        <f t="shared" ref="I98" si="412">IF(OR(LEFT(D98,3) = "211",LEFT(D98,3) = "213",LEFT(D98,3) = "221",LEFT(D98,3) = "251",LEFT(D98,3) = "261"),C98,0)-IF(OR(LEFT(E98,3)="211",LEFT(E98,3)="213",LEFT(E98,3)="221",LEFT(E98,3)="251",LEFT(E98,3)="261"),C98,0)</f>
        <v>0</v>
      </c>
      <c r="J98" s="27">
        <f t="shared" ref="J98" si="413">F98+G98+H98-I98</f>
        <v>0</v>
      </c>
      <c r="K98" s="17">
        <f t="shared" ref="K98" si="414">G99</f>
        <v>0</v>
      </c>
      <c r="L98" s="17">
        <f t="shared" ref="L98" si="415">H99</f>
        <v>0</v>
      </c>
      <c r="M98">
        <f t="shared" ref="M98:M100" si="416">IF($F98&lt;0,$F98,0)</f>
        <v>0</v>
      </c>
      <c r="N98">
        <f t="shared" ref="N98:N100" si="417">IF($F98&gt;0,$F98,0)</f>
        <v>0</v>
      </c>
      <c r="O98" s="34">
        <f t="shared" ref="O98:O100" si="418">IF(AND($F98&lt;&gt;0,$K98=0,$L98=0,$I98&lt;&gt;0,$I98&gt;0),$I98,0)</f>
        <v>0</v>
      </c>
      <c r="P98" s="34">
        <f t="shared" ref="P98:P100" si="419">IF(AND($F98&lt;&gt;0,$K98=0,$L98=0,$I98&lt;&gt;0,$I98&lt;0),$I98,0)</f>
        <v>0</v>
      </c>
      <c r="Q98">
        <f>IF(LEFT(D98,1)&lt;"5",C98,0)</f>
        <v>0</v>
      </c>
      <c r="R98">
        <f t="shared" ref="R98" si="420">IF(LEFT(E98,1)&lt;"5",-C98,0)</f>
        <v>0</v>
      </c>
      <c r="S98" s="36" t="str">
        <f t="shared" ref="S98" si="421">IF(Q98&lt;&gt;0,IF(G99&lt;&gt;"",G99,IF(H99&lt;&gt;"",H99,F99)),"")</f>
        <v/>
      </c>
      <c r="T98" s="36" t="str">
        <f t="shared" ref="T98" si="422">IF(R98&lt;&gt;0,IF(H99&lt;&gt;"",H99,IF(G99&lt;&gt;"",G99,F99)),"")</f>
        <v/>
      </c>
    </row>
    <row r="99" spans="1:22" ht="15" customHeight="1" thickBot="1">
      <c r="A99" s="137"/>
      <c r="B99" s="139"/>
      <c r="C99" s="141"/>
      <c r="D99" s="143"/>
      <c r="E99" s="145"/>
      <c r="F99" s="23"/>
      <c r="G99" s="11"/>
      <c r="H99" s="12"/>
      <c r="I99" s="147"/>
      <c r="J99" s="27"/>
      <c r="O99" s="34"/>
      <c r="P99" s="34"/>
    </row>
    <row r="100" spans="1:22" ht="15" customHeight="1">
      <c r="A100" s="136"/>
      <c r="B100" s="138"/>
      <c r="C100" s="140"/>
      <c r="D100" s="142"/>
      <c r="E100" s="144"/>
      <c r="F100" s="22"/>
      <c r="G100" s="18"/>
      <c r="H100" s="18"/>
      <c r="I100" s="146">
        <f t="shared" ref="I100" si="423">IF(OR(LEFT(D100,3) = "211",LEFT(D100,3) = "213",LEFT(D100,3) = "221",LEFT(D100,3) = "251",LEFT(D100,3) = "261"),C100,0)-IF(OR(LEFT(E100,3)="211",LEFT(E100,3)="213",LEFT(E100,3)="221",LEFT(E100,3)="251",LEFT(E100,3)="261"),C100,0)</f>
        <v>0</v>
      </c>
      <c r="J100" s="27">
        <f t="shared" ref="J100" si="424">F100+G100+H100-I100</f>
        <v>0</v>
      </c>
      <c r="K100" s="17">
        <f t="shared" ref="K100" si="425">G101</f>
        <v>0</v>
      </c>
      <c r="L100" s="17">
        <f t="shared" ref="L100" si="426">H101</f>
        <v>0</v>
      </c>
      <c r="M100">
        <f t="shared" si="416"/>
        <v>0</v>
      </c>
      <c r="N100">
        <f t="shared" si="417"/>
        <v>0</v>
      </c>
      <c r="O100" s="34">
        <f t="shared" si="418"/>
        <v>0</v>
      </c>
      <c r="P100" s="34">
        <f t="shared" si="419"/>
        <v>0</v>
      </c>
      <c r="Q100">
        <f>IF(LEFT(D100,1)&lt;"5",C100,0)</f>
        <v>0</v>
      </c>
      <c r="R100">
        <f t="shared" ref="R100" si="427">IF(LEFT(E100,1)&lt;"5",-C100,0)</f>
        <v>0</v>
      </c>
      <c r="S100" s="36" t="str">
        <f t="shared" ref="S100" si="428">IF(Q100&lt;&gt;0,IF(G101&lt;&gt;"",G101,IF(H101&lt;&gt;"",H101,F101)),"")</f>
        <v/>
      </c>
      <c r="T100" s="36" t="str">
        <f t="shared" ref="T100" si="429">IF(R100&lt;&gt;0,IF(H101&lt;&gt;"",H101,IF(G101&lt;&gt;"",G101,F101)),"")</f>
        <v/>
      </c>
    </row>
    <row r="101" spans="1:22" ht="15" customHeight="1" thickBot="1">
      <c r="A101" s="137"/>
      <c r="B101" s="139"/>
      <c r="C101" s="141"/>
      <c r="D101" s="143"/>
      <c r="E101" s="145"/>
      <c r="F101" s="23"/>
      <c r="G101" s="11"/>
      <c r="H101" s="12"/>
      <c r="I101" s="147"/>
      <c r="J101" s="27"/>
      <c r="O101" s="34"/>
      <c r="P101" s="34"/>
    </row>
    <row r="102" spans="1:22" ht="15" customHeight="1">
      <c r="A102" s="136"/>
      <c r="B102" s="138"/>
      <c r="C102" s="140"/>
      <c r="D102" s="142"/>
      <c r="E102" s="144"/>
      <c r="F102" s="22"/>
      <c r="G102" s="18"/>
      <c r="H102" s="18"/>
      <c r="I102" s="146">
        <f t="shared" ref="I102" si="430">IF(OR(LEFT(D102,3) = "211",LEFT(D102,3) = "213",LEFT(D102,3) = "221",LEFT(D102,3) = "251",LEFT(D102,3) = "261"),C102,0)-IF(OR(LEFT(E102,3)="211",LEFT(E102,3)="213",LEFT(E102,3)="221",LEFT(E102,3)="251",LEFT(E102,3)="261"),C102,0)</f>
        <v>0</v>
      </c>
      <c r="J102" s="27">
        <f t="shared" ref="J102" si="431">F102+G102+H102-I102</f>
        <v>0</v>
      </c>
      <c r="K102" s="17">
        <f t="shared" ref="K102" si="432">G103</f>
        <v>0</v>
      </c>
      <c r="L102" s="17">
        <f t="shared" ref="L102" si="433">H103</f>
        <v>0</v>
      </c>
      <c r="M102">
        <f t="shared" ref="M102" si="434">IF($F102&lt;0,$F102,0)</f>
        <v>0</v>
      </c>
      <c r="N102">
        <f t="shared" ref="N102" si="435">IF($F102&gt;0,$F102,0)</f>
        <v>0</v>
      </c>
      <c r="O102" s="34">
        <f t="shared" ref="O102" si="436">IF(AND($F102&lt;&gt;0,$K102=0,$L102=0,$I102&lt;&gt;0,$I102&gt;0),$I102,0)</f>
        <v>0</v>
      </c>
      <c r="P102" s="34">
        <f t="shared" ref="P102" si="437">IF(AND($F102&lt;&gt;0,$K102=0,$L102=0,$I102&lt;&gt;0,$I102&lt;0),$I102,0)</f>
        <v>0</v>
      </c>
      <c r="Q102">
        <f>IF(LEFT(D102,1)&lt;"5",C102,0)</f>
        <v>0</v>
      </c>
      <c r="R102">
        <f t="shared" ref="R102" si="438">IF(LEFT(E102,1)&lt;"5",-C102,0)</f>
        <v>0</v>
      </c>
      <c r="S102" s="36" t="str">
        <f t="shared" ref="S102" si="439">IF(Q102&lt;&gt;0,IF(G103&lt;&gt;"",G103,IF(H103&lt;&gt;"",H103,F103)),"")</f>
        <v/>
      </c>
      <c r="T102" s="36" t="str">
        <f t="shared" ref="T102" si="440">IF(R102&lt;&gt;0,IF(H103&lt;&gt;"",H103,IF(G103&lt;&gt;"",G103,F103)),"")</f>
        <v/>
      </c>
    </row>
    <row r="103" spans="1:22" ht="15" customHeight="1" thickBot="1">
      <c r="A103" s="137"/>
      <c r="B103" s="139"/>
      <c r="C103" s="141"/>
      <c r="D103" s="143"/>
      <c r="E103" s="145"/>
      <c r="F103" s="23"/>
      <c r="G103" s="11"/>
      <c r="H103" s="11"/>
      <c r="I103" s="147"/>
      <c r="J103" s="27"/>
      <c r="O103" s="34"/>
      <c r="P103" s="34"/>
    </row>
    <row r="104" spans="1:22" ht="15" customHeight="1">
      <c r="A104" s="136"/>
      <c r="B104" s="138"/>
      <c r="C104" s="140"/>
      <c r="D104" s="142"/>
      <c r="E104" s="144"/>
      <c r="F104" s="22"/>
      <c r="G104" s="18"/>
      <c r="H104" s="18"/>
      <c r="I104" s="146">
        <f t="shared" ref="I104" si="441">IF(OR(LEFT(D104,3) = "211",LEFT(D104,3) = "213",LEFT(D104,3) = "221",LEFT(D104,3) = "251",LEFT(D104,3) = "261"),C104,0)-IF(OR(LEFT(E104,3)="211",LEFT(E104,3)="213",LEFT(E104,3)="221",LEFT(E104,3)="251",LEFT(E104,3)="261"),C104,0)</f>
        <v>0</v>
      </c>
      <c r="J104" s="27">
        <f t="shared" ref="J104" si="442">F104+G104+H104-I104</f>
        <v>0</v>
      </c>
      <c r="K104" s="17">
        <f t="shared" ref="K104" si="443">G105</f>
        <v>0</v>
      </c>
      <c r="L104" s="17">
        <f t="shared" ref="L104" si="444">H105</f>
        <v>0</v>
      </c>
      <c r="M104">
        <f t="shared" ref="M104:M106" si="445">IF($F104&lt;0,$F104,0)</f>
        <v>0</v>
      </c>
      <c r="N104">
        <f t="shared" ref="N104:N106" si="446">IF($F104&gt;0,$F104,0)</f>
        <v>0</v>
      </c>
      <c r="O104" s="34">
        <f t="shared" ref="O104:O106" si="447">IF(AND($F104&lt;&gt;0,$K104=0,$L104=0,$I104&lt;&gt;0,$I104&gt;0),$I104,0)</f>
        <v>0</v>
      </c>
      <c r="P104" s="34">
        <f t="shared" ref="P104:P106" si="448">IF(AND($F104&lt;&gt;0,$K104=0,$L104=0,$I104&lt;&gt;0,$I104&lt;0),$I104,0)</f>
        <v>0</v>
      </c>
      <c r="Q104">
        <f>IF(LEFT(D104,1)&lt;"5",C104,0)</f>
        <v>0</v>
      </c>
      <c r="R104">
        <f t="shared" ref="R104" si="449">IF(LEFT(E104,1)&lt;"5",-C104,0)</f>
        <v>0</v>
      </c>
      <c r="S104" s="36" t="str">
        <f t="shared" ref="S104" si="450">IF(Q104&lt;&gt;0,IF(G105&lt;&gt;"",G105,IF(H105&lt;&gt;"",H105,F105)),"")</f>
        <v/>
      </c>
      <c r="T104" s="36" t="str">
        <f t="shared" ref="T104" si="451">IF(R104&lt;&gt;0,IF(H105&lt;&gt;"",H105,IF(G105&lt;&gt;"",G105,F105)),"")</f>
        <v/>
      </c>
    </row>
    <row r="105" spans="1:22" ht="15" customHeight="1" thickBot="1">
      <c r="A105" s="137"/>
      <c r="B105" s="139"/>
      <c r="C105" s="141"/>
      <c r="D105" s="143"/>
      <c r="E105" s="145"/>
      <c r="F105" s="23"/>
      <c r="G105" s="11"/>
      <c r="H105" s="12"/>
      <c r="I105" s="147"/>
      <c r="J105" s="27"/>
      <c r="O105" s="34"/>
      <c r="P105" s="34"/>
    </row>
    <row r="106" spans="1:22" ht="15" customHeight="1">
      <c r="A106" s="136"/>
      <c r="B106" s="138"/>
      <c r="C106" s="140"/>
      <c r="D106" s="142"/>
      <c r="E106" s="144"/>
      <c r="F106" s="22"/>
      <c r="G106" s="18"/>
      <c r="H106" s="18"/>
      <c r="I106" s="146">
        <f t="shared" ref="I106" si="452">IF(OR(LEFT(D106,3) = "211",LEFT(D106,3) = "213",LEFT(D106,3) = "221",LEFT(D106,3) = "251",LEFT(D106,3) = "261"),C106,0)-IF(OR(LEFT(E106,3)="211",LEFT(E106,3)="213",LEFT(E106,3)="221",LEFT(E106,3)="251",LEFT(E106,3)="261"),C106,0)</f>
        <v>0</v>
      </c>
      <c r="J106" s="27">
        <f t="shared" ref="J106" si="453">F106+G106+H106-I106</f>
        <v>0</v>
      </c>
      <c r="K106" s="17">
        <f t="shared" ref="K106" si="454">G107</f>
        <v>0</v>
      </c>
      <c r="L106" s="17">
        <f t="shared" ref="L106" si="455">H107</f>
        <v>0</v>
      </c>
      <c r="M106">
        <f t="shared" si="445"/>
        <v>0</v>
      </c>
      <c r="N106">
        <f t="shared" si="446"/>
        <v>0</v>
      </c>
      <c r="O106" s="34">
        <f t="shared" si="447"/>
        <v>0</v>
      </c>
      <c r="P106" s="34">
        <f t="shared" si="448"/>
        <v>0</v>
      </c>
      <c r="Q106">
        <f>IF(LEFT(D106,1)&lt;"5",C106,0)</f>
        <v>0</v>
      </c>
      <c r="R106">
        <f t="shared" ref="R106" si="456">IF(LEFT(E106,1)&lt;"5",-C106,0)</f>
        <v>0</v>
      </c>
      <c r="S106" s="36" t="str">
        <f t="shared" ref="S106" si="457">IF(Q106&lt;&gt;0,IF(G107&lt;&gt;"",G107,IF(H107&lt;&gt;"",H107,F107)),"")</f>
        <v/>
      </c>
      <c r="T106" s="36" t="str">
        <f t="shared" ref="T106" si="458">IF(R106&lt;&gt;0,IF(H107&lt;&gt;"",H107,IF(G107&lt;&gt;"",G107,F107)),"")</f>
        <v/>
      </c>
    </row>
    <row r="107" spans="1:22" ht="15" customHeight="1" thickBot="1">
      <c r="A107" s="137"/>
      <c r="B107" s="139"/>
      <c r="C107" s="141"/>
      <c r="D107" s="143"/>
      <c r="E107" s="145"/>
      <c r="F107" s="23"/>
      <c r="G107" s="11"/>
      <c r="H107" s="12"/>
      <c r="I107" s="147"/>
      <c r="J107" s="27"/>
      <c r="O107" s="34"/>
      <c r="P107" s="34"/>
      <c r="V107" s="126"/>
    </row>
    <row r="108" spans="1:22" ht="15" customHeight="1">
      <c r="A108" s="136"/>
      <c r="B108" s="138"/>
      <c r="C108" s="140"/>
      <c r="D108" s="142"/>
      <c r="E108" s="144"/>
      <c r="F108" s="22"/>
      <c r="G108" s="18"/>
      <c r="H108" s="18"/>
      <c r="I108" s="146">
        <f t="shared" ref="I108" si="459">IF(OR(LEFT(D108,3) = "211",LEFT(D108,3) = "213",LEFT(D108,3) = "221",LEFT(D108,3) = "251",LEFT(D108,3) = "261"),C108,0)-IF(OR(LEFT(E108,3)="211",LEFT(E108,3)="213",LEFT(E108,3)="221",LEFT(E108,3)="251",LEFT(E108,3)="261"),C108,0)</f>
        <v>0</v>
      </c>
      <c r="J108" s="27">
        <f t="shared" ref="J108" si="460">F108+G108+H108-I108</f>
        <v>0</v>
      </c>
      <c r="K108" s="17">
        <f t="shared" ref="K108" si="461">G109</f>
        <v>0</v>
      </c>
      <c r="L108" s="17">
        <f t="shared" ref="L108" si="462">H109</f>
        <v>0</v>
      </c>
      <c r="M108">
        <f t="shared" ref="M108" si="463">IF($F108&lt;0,$F108,0)</f>
        <v>0</v>
      </c>
      <c r="N108">
        <f t="shared" ref="N108" si="464">IF($F108&gt;0,$F108,0)</f>
        <v>0</v>
      </c>
      <c r="O108" s="34">
        <f t="shared" ref="O108" si="465">IF(AND($F108&lt;&gt;0,$K108=0,$L108=0,$I108&lt;&gt;0,$I108&gt;0),$I108,0)</f>
        <v>0</v>
      </c>
      <c r="P108" s="34">
        <f t="shared" ref="P108" si="466">IF(AND($F108&lt;&gt;0,$K108=0,$L108=0,$I108&lt;&gt;0,$I108&lt;0),$I108,0)</f>
        <v>0</v>
      </c>
      <c r="Q108">
        <f>IF(LEFT(D108,1)&lt;"5",C108,0)</f>
        <v>0</v>
      </c>
      <c r="R108">
        <f t="shared" ref="R108" si="467">IF(LEFT(E108,1)&lt;"5",-C108,0)</f>
        <v>0</v>
      </c>
      <c r="S108" s="36" t="str">
        <f t="shared" ref="S108" si="468">IF(Q108&lt;&gt;0,IF(G109&lt;&gt;"",G109,IF(H109&lt;&gt;"",H109,F109)),"")</f>
        <v/>
      </c>
      <c r="T108" s="36" t="str">
        <f t="shared" ref="T108" si="469">IF(R108&lt;&gt;0,IF(H109&lt;&gt;"",H109,IF(G109&lt;&gt;"",G109,F109)),"")</f>
        <v/>
      </c>
    </row>
    <row r="109" spans="1:22" ht="15" customHeight="1" thickBot="1">
      <c r="A109" s="137"/>
      <c r="B109" s="139"/>
      <c r="C109" s="141"/>
      <c r="D109" s="143"/>
      <c r="E109" s="145"/>
      <c r="F109" s="23"/>
      <c r="G109" s="11"/>
      <c r="H109" s="12"/>
      <c r="I109" s="147"/>
      <c r="J109" s="27"/>
      <c r="O109" s="34"/>
      <c r="P109" s="34"/>
    </row>
    <row r="110" spans="1:22" ht="15" customHeight="1">
      <c r="A110" s="136"/>
      <c r="B110" s="138"/>
      <c r="C110" s="140"/>
      <c r="D110" s="142"/>
      <c r="E110" s="144"/>
      <c r="F110" s="22"/>
      <c r="G110" s="18"/>
      <c r="H110" s="18"/>
      <c r="I110" s="146">
        <f t="shared" ref="I110" si="470">IF(OR(LEFT(D110,3) = "211",LEFT(D110,3) = "213",LEFT(D110,3) = "221",LEFT(D110,3) = "251",LEFT(D110,3) = "261"),C110,0)-IF(OR(LEFT(E110,3)="211",LEFT(E110,3)="213",LEFT(E110,3)="221",LEFT(E110,3)="251",LEFT(E110,3)="261"),C110,0)</f>
        <v>0</v>
      </c>
      <c r="J110" s="27">
        <f t="shared" ref="J110" si="471">F110+G110+H110-I110</f>
        <v>0</v>
      </c>
      <c r="K110" s="17">
        <f t="shared" ref="K110" si="472">G111</f>
        <v>0</v>
      </c>
      <c r="L110" s="17">
        <f t="shared" ref="L110" si="473">H111</f>
        <v>0</v>
      </c>
      <c r="M110">
        <f t="shared" ref="M110" si="474">IF($F110&lt;0,$F110,0)</f>
        <v>0</v>
      </c>
      <c r="N110">
        <f t="shared" ref="N110" si="475">IF($F110&gt;0,$F110,0)</f>
        <v>0</v>
      </c>
      <c r="O110" s="34">
        <f t="shared" ref="O110" si="476">IF(AND($F110&lt;&gt;0,$K110=0,$L110=0,$I110&lt;&gt;0,$I110&gt;0),$I110,0)</f>
        <v>0</v>
      </c>
      <c r="P110" s="34">
        <f t="shared" ref="P110" si="477">IF(AND($F110&lt;&gt;0,$K110=0,$L110=0,$I110&lt;&gt;0,$I110&lt;0),$I110,0)</f>
        <v>0</v>
      </c>
      <c r="Q110">
        <f>IF(LEFT(D110,1)&lt;"5",C110,0)</f>
        <v>0</v>
      </c>
      <c r="R110">
        <f t="shared" ref="R110" si="478">IF(LEFT(E110,1)&lt;"5",-C110,0)</f>
        <v>0</v>
      </c>
      <c r="S110" s="36" t="str">
        <f t="shared" ref="S110" si="479">IF(Q110&lt;&gt;0,IF(G111&lt;&gt;"",G111,IF(H111&lt;&gt;"",H111,F111)),"")</f>
        <v/>
      </c>
      <c r="T110" s="36" t="str">
        <f t="shared" ref="T110" si="480">IF(R110&lt;&gt;0,IF(H111&lt;&gt;"",H111,IF(G111&lt;&gt;"",G111,F111)),"")</f>
        <v/>
      </c>
    </row>
    <row r="111" spans="1:22" ht="15" customHeight="1" thickBot="1">
      <c r="A111" s="137"/>
      <c r="B111" s="139"/>
      <c r="C111" s="141"/>
      <c r="D111" s="143"/>
      <c r="E111" s="145"/>
      <c r="F111" s="23"/>
      <c r="G111" s="11"/>
      <c r="H111" s="12"/>
      <c r="I111" s="147"/>
      <c r="J111" s="27"/>
      <c r="O111" s="34"/>
      <c r="P111" s="34"/>
    </row>
    <row r="112" spans="1:22" ht="15" customHeight="1">
      <c r="A112" s="136"/>
      <c r="B112" s="138"/>
      <c r="C112" s="140"/>
      <c r="D112" s="142"/>
      <c r="E112" s="144"/>
      <c r="F112" s="22"/>
      <c r="G112" s="18"/>
      <c r="H112" s="18"/>
      <c r="I112" s="146">
        <f t="shared" ref="I112" si="481">IF(OR(LEFT(D112,3) = "211",LEFT(D112,3) = "213",LEFT(D112,3) = "221",LEFT(D112,3) = "251",LEFT(D112,3) = "261"),C112,0)-IF(OR(LEFT(E112,3)="211",LEFT(E112,3)="213",LEFT(E112,3)="221",LEFT(E112,3)="251",LEFT(E112,3)="261"),C112,0)</f>
        <v>0</v>
      </c>
      <c r="J112" s="27">
        <f t="shared" ref="J112" si="482">F112+G112+H112-I112</f>
        <v>0</v>
      </c>
      <c r="K112" s="17">
        <f t="shared" ref="K112" si="483">G113</f>
        <v>0</v>
      </c>
      <c r="L112" s="17">
        <f t="shared" ref="L112" si="484">H113</f>
        <v>0</v>
      </c>
      <c r="M112">
        <f t="shared" ref="M112" si="485">IF($F112&lt;0,$F112,0)</f>
        <v>0</v>
      </c>
      <c r="N112">
        <f t="shared" ref="N112" si="486">IF($F112&gt;0,$F112,0)</f>
        <v>0</v>
      </c>
      <c r="O112" s="34">
        <f t="shared" ref="O112" si="487">IF(AND($F112&lt;&gt;0,$K112=0,$L112=0,$I112&lt;&gt;0,$I112&gt;0),$I112,0)</f>
        <v>0</v>
      </c>
      <c r="P112" s="34">
        <f t="shared" ref="P112" si="488">IF(AND($F112&lt;&gt;0,$K112=0,$L112=0,$I112&lt;&gt;0,$I112&lt;0),$I112,0)</f>
        <v>0</v>
      </c>
      <c r="Q112">
        <f>IF(LEFT(D112,1)&lt;"5",C112,0)</f>
        <v>0</v>
      </c>
      <c r="R112">
        <f t="shared" ref="R112" si="489">IF(LEFT(E112,1)&lt;"5",-C112,0)</f>
        <v>0</v>
      </c>
      <c r="S112" s="36" t="str">
        <f t="shared" ref="S112" si="490">IF(Q112&lt;&gt;0,IF(G113&lt;&gt;"",G113,IF(H113&lt;&gt;"",H113,F113)),"")</f>
        <v/>
      </c>
      <c r="T112" s="36" t="str">
        <f t="shared" ref="T112" si="491">IF(R112&lt;&gt;0,IF(H113&lt;&gt;"",H113,IF(G113&lt;&gt;"",G113,F113)),"")</f>
        <v/>
      </c>
    </row>
    <row r="113" spans="1:20" ht="15" customHeight="1" thickBot="1">
      <c r="A113" s="137"/>
      <c r="B113" s="139"/>
      <c r="C113" s="141"/>
      <c r="D113" s="143"/>
      <c r="E113" s="145"/>
      <c r="F113" s="23"/>
      <c r="G113" s="11"/>
      <c r="H113" s="12"/>
      <c r="I113" s="147"/>
      <c r="J113" s="27"/>
      <c r="O113" s="34"/>
      <c r="P113" s="34"/>
    </row>
    <row r="114" spans="1:20">
      <c r="A114" s="136"/>
      <c r="B114" s="138"/>
      <c r="C114" s="140"/>
      <c r="D114" s="142"/>
      <c r="E114" s="144"/>
      <c r="F114" s="22"/>
      <c r="G114" s="18"/>
      <c r="H114" s="18"/>
      <c r="I114" s="146">
        <f t="shared" ref="I114" si="492">IF(OR(LEFT(D114,3) = "211",LEFT(D114,3) = "213",LEFT(D114,3) = "221",LEFT(D114,3) = "251",LEFT(D114,3) = "261"),C114,0)-IF(OR(LEFT(E114,3)="211",LEFT(E114,3)="213",LEFT(E114,3)="221",LEFT(E114,3)="251",LEFT(E114,3)="261"),C114,0)</f>
        <v>0</v>
      </c>
      <c r="J114" s="27">
        <f t="shared" ref="J114" si="493">F114+G114+H114-I114</f>
        <v>0</v>
      </c>
      <c r="K114" s="17">
        <f t="shared" ref="K114" si="494">G115</f>
        <v>0</v>
      </c>
      <c r="L114" s="17">
        <f t="shared" ref="L114" si="495">H115</f>
        <v>0</v>
      </c>
      <c r="M114">
        <f t="shared" ref="M114" si="496">IF($F114&lt;0,$F114,0)</f>
        <v>0</v>
      </c>
      <c r="N114">
        <f t="shared" ref="N114" si="497">IF($F114&gt;0,$F114,0)</f>
        <v>0</v>
      </c>
      <c r="O114" s="34">
        <f t="shared" ref="O114" si="498">IF(AND($F114&lt;&gt;0,$K114=0,$L114=0,$I114&lt;&gt;0,$I114&gt;0),$I114,0)</f>
        <v>0</v>
      </c>
      <c r="P114" s="34">
        <f t="shared" ref="P114" si="499">IF(AND($F114&lt;&gt;0,$K114=0,$L114=0,$I114&lt;&gt;0,$I114&lt;0),$I114,0)</f>
        <v>0</v>
      </c>
      <c r="Q114">
        <f>IF(LEFT(D114,1)&lt;"5",C114,0)</f>
        <v>0</v>
      </c>
      <c r="R114">
        <f t="shared" ref="R114" si="500">IF(LEFT(E114,1)&lt;"5",-C114,0)</f>
        <v>0</v>
      </c>
      <c r="S114" s="36" t="str">
        <f t="shared" ref="S114" si="501">IF(Q114&lt;&gt;0,IF(G115&lt;&gt;"",G115,IF(H115&lt;&gt;"",H115,F115)),"")</f>
        <v/>
      </c>
      <c r="T114" s="36" t="str">
        <f t="shared" ref="T114" si="502">IF(R114&lt;&gt;0,IF(H115&lt;&gt;"",H115,IF(G115&lt;&gt;"",G115,F115)),"")</f>
        <v/>
      </c>
    </row>
    <row r="115" spans="1:20" ht="15.75" thickBot="1">
      <c r="A115" s="137"/>
      <c r="B115" s="139"/>
      <c r="C115" s="141"/>
      <c r="D115" s="143"/>
      <c r="E115" s="145"/>
      <c r="F115" s="23"/>
      <c r="G115" s="11"/>
      <c r="H115" s="12"/>
      <c r="I115" s="147"/>
      <c r="J115" s="27"/>
      <c r="O115" s="34"/>
      <c r="P115" s="34"/>
    </row>
    <row r="116" spans="1:20">
      <c r="A116" s="136"/>
      <c r="B116" s="172"/>
      <c r="C116" s="140"/>
      <c r="D116" s="142"/>
      <c r="E116" s="144"/>
      <c r="F116" s="22"/>
      <c r="G116" s="18"/>
      <c r="H116" s="18"/>
      <c r="I116" s="146">
        <f t="shared" ref="I116" si="503">IF(OR(LEFT(D116,3) = "211",LEFT(D116,3) = "213",LEFT(D116,3) = "221",LEFT(D116,3) = "251",LEFT(D116,3) = "261"),C116,0)-IF(OR(LEFT(E116,3)="211",LEFT(E116,3)="213",LEFT(E116,3)="221",LEFT(E116,3)="251",LEFT(E116,3)="261"),C116,0)</f>
        <v>0</v>
      </c>
      <c r="J116" s="27">
        <f t="shared" ref="J116" si="504">F116+G116+H116-I116</f>
        <v>0</v>
      </c>
      <c r="K116" s="17">
        <f t="shared" ref="K116" si="505">G117</f>
        <v>0</v>
      </c>
      <c r="L116" s="17">
        <f t="shared" ref="L116" si="506">H117</f>
        <v>0</v>
      </c>
      <c r="M116">
        <f t="shared" ref="M116:M118" si="507">IF($F116&lt;0,$F116,0)</f>
        <v>0</v>
      </c>
      <c r="N116">
        <f t="shared" ref="N116:N118" si="508">IF($F116&gt;0,$F116,0)</f>
        <v>0</v>
      </c>
      <c r="O116" s="34">
        <f t="shared" ref="O116:O118" si="509">IF(AND($F116&lt;&gt;0,$K116=0,$L116=0,$I116&lt;&gt;0,$I116&gt;0),$I116,0)</f>
        <v>0</v>
      </c>
      <c r="P116" s="34">
        <f t="shared" ref="P116:P118" si="510">IF(AND($F116&lt;&gt;0,$K116=0,$L116=0,$I116&lt;&gt;0,$I116&lt;0),$I116,0)</f>
        <v>0</v>
      </c>
      <c r="Q116">
        <f>IF(LEFT(D116,1)&lt;"5",C116,0)</f>
        <v>0</v>
      </c>
      <c r="R116">
        <f t="shared" ref="R116" si="511">IF(LEFT(E116,1)&lt;"5",-C116,0)</f>
        <v>0</v>
      </c>
      <c r="S116" s="36" t="str">
        <f t="shared" ref="S116" si="512">IF(Q116&lt;&gt;0,IF(G117&lt;&gt;"",G117,IF(H117&lt;&gt;"",H117,F117)),"")</f>
        <v/>
      </c>
      <c r="T116" s="36" t="str">
        <f t="shared" ref="T116" si="513">IF(R116&lt;&gt;0,IF(H117&lt;&gt;"",H117,IF(G117&lt;&gt;"",G117,F117)),"")</f>
        <v/>
      </c>
    </row>
    <row r="117" spans="1:20" ht="15.75" thickBot="1">
      <c r="A117" s="137"/>
      <c r="B117" s="173"/>
      <c r="C117" s="141"/>
      <c r="D117" s="143"/>
      <c r="E117" s="145"/>
      <c r="F117" s="23"/>
      <c r="G117" s="11"/>
      <c r="H117" s="12"/>
      <c r="I117" s="147"/>
      <c r="J117" s="27"/>
      <c r="O117" s="34"/>
      <c r="P117" s="34"/>
    </row>
    <row r="118" spans="1:20">
      <c r="A118" s="136"/>
      <c r="B118" s="172"/>
      <c r="C118" s="140"/>
      <c r="D118" s="142"/>
      <c r="E118" s="144"/>
      <c r="F118" s="22"/>
      <c r="G118" s="18"/>
      <c r="H118" s="18"/>
      <c r="I118" s="146">
        <f t="shared" ref="I118" si="514">IF(OR(LEFT(D118,3) = "211",LEFT(D118,3) = "213",LEFT(D118,3) = "221",LEFT(D118,3) = "251",LEFT(D118,3) = "261"),C118,0)-IF(OR(LEFT(E118,3)="211",LEFT(E118,3)="213",LEFT(E118,3)="221",LEFT(E118,3)="251",LEFT(E118,3)="261"),C118,0)</f>
        <v>0</v>
      </c>
      <c r="J118" s="27">
        <f t="shared" ref="J118" si="515">F118+G118+H118-I118</f>
        <v>0</v>
      </c>
      <c r="K118" s="17">
        <f t="shared" ref="K118" si="516">G119</f>
        <v>0</v>
      </c>
      <c r="L118" s="17">
        <f t="shared" ref="L118" si="517">H119</f>
        <v>0</v>
      </c>
      <c r="M118">
        <f t="shared" si="507"/>
        <v>0</v>
      </c>
      <c r="N118">
        <f t="shared" si="508"/>
        <v>0</v>
      </c>
      <c r="O118" s="34">
        <f t="shared" si="509"/>
        <v>0</v>
      </c>
      <c r="P118" s="34">
        <f t="shared" si="510"/>
        <v>0</v>
      </c>
      <c r="Q118">
        <f>IF(LEFT(D118,1)&lt;"5",C118,0)</f>
        <v>0</v>
      </c>
      <c r="R118">
        <f t="shared" ref="R118" si="518">IF(LEFT(E118,1)&lt;"5",-C118,0)</f>
        <v>0</v>
      </c>
      <c r="S118" s="36" t="str">
        <f t="shared" ref="S118" si="519">IF(Q118&lt;&gt;0,IF(G119&lt;&gt;"",G119,IF(H119&lt;&gt;"",H119,F119)),"")</f>
        <v/>
      </c>
      <c r="T118" s="36" t="str">
        <f t="shared" ref="T118" si="520">IF(R118&lt;&gt;0,IF(H119&lt;&gt;"",H119,IF(G119&lt;&gt;"",G119,F119)),"")</f>
        <v/>
      </c>
    </row>
    <row r="119" spans="1:20" ht="15.75" thickBot="1">
      <c r="A119" s="137"/>
      <c r="B119" s="173"/>
      <c r="C119" s="141"/>
      <c r="D119" s="143"/>
      <c r="E119" s="145"/>
      <c r="F119" s="23"/>
      <c r="G119" s="11"/>
      <c r="H119" s="12"/>
      <c r="I119" s="147"/>
      <c r="J119" s="27"/>
      <c r="O119" s="34"/>
      <c r="P119" s="34"/>
    </row>
    <row r="120" spans="1:20">
      <c r="A120" s="136"/>
      <c r="B120" s="172"/>
      <c r="C120" s="140"/>
      <c r="D120" s="142"/>
      <c r="E120" s="144"/>
      <c r="F120" s="22"/>
      <c r="G120" s="18"/>
      <c r="H120" s="18"/>
      <c r="I120" s="146">
        <f t="shared" ref="I120" si="521">IF(OR(LEFT(D120,3) = "211",LEFT(D120,3) = "213",LEFT(D120,3) = "221",LEFT(D120,3) = "251",LEFT(D120,3) = "261"),C120,0)-IF(OR(LEFT(E120,3)="211",LEFT(E120,3)="213",LEFT(E120,3)="221",LEFT(E120,3)="251",LEFT(E120,3)="261"),C120,0)</f>
        <v>0</v>
      </c>
      <c r="J120" s="27">
        <f t="shared" ref="J120" si="522">F120+G120+H120-I120</f>
        <v>0</v>
      </c>
      <c r="K120" s="17">
        <f t="shared" ref="K120" si="523">G121</f>
        <v>0</v>
      </c>
      <c r="L120" s="17">
        <f t="shared" ref="L120" si="524">H121</f>
        <v>0</v>
      </c>
      <c r="M120">
        <f t="shared" ref="M120" si="525">IF($F120&lt;0,$F120,0)</f>
        <v>0</v>
      </c>
      <c r="N120">
        <f t="shared" ref="N120" si="526">IF($F120&gt;0,$F120,0)</f>
        <v>0</v>
      </c>
      <c r="O120" s="34">
        <f t="shared" ref="O120" si="527">IF(AND($F120&lt;&gt;0,$K120=0,$L120=0,$I120&lt;&gt;0,$I120&gt;0),$I120,0)</f>
        <v>0</v>
      </c>
      <c r="P120" s="34">
        <f t="shared" ref="P120" si="528">IF(AND($F120&lt;&gt;0,$K120=0,$L120=0,$I120&lt;&gt;0,$I120&lt;0),$I120,0)</f>
        <v>0</v>
      </c>
      <c r="Q120">
        <f>IF(LEFT(D120,1)&lt;"5",C120,0)</f>
        <v>0</v>
      </c>
      <c r="R120">
        <f t="shared" ref="R120" si="529">IF(LEFT(E120,1)&lt;"5",-C120,0)</f>
        <v>0</v>
      </c>
      <c r="S120" s="36" t="str">
        <f t="shared" ref="S120" si="530">IF(Q120&lt;&gt;0,IF(G121&lt;&gt;"",G121,IF(H121&lt;&gt;"",H121,F121)),"")</f>
        <v/>
      </c>
      <c r="T120" s="36" t="str">
        <f t="shared" ref="T120" si="531">IF(R120&lt;&gt;0,IF(H121&lt;&gt;"",H121,IF(G121&lt;&gt;"",G121,F121)),"")</f>
        <v/>
      </c>
    </row>
    <row r="121" spans="1:20" ht="15.75" thickBot="1">
      <c r="A121" s="137"/>
      <c r="B121" s="173"/>
      <c r="C121" s="141"/>
      <c r="D121" s="143"/>
      <c r="E121" s="145"/>
      <c r="F121" s="23"/>
      <c r="G121" s="11"/>
      <c r="H121" s="12"/>
      <c r="I121" s="147"/>
      <c r="J121" s="27"/>
      <c r="O121" s="34"/>
      <c r="P121" s="34"/>
    </row>
    <row r="122" spans="1:20">
      <c r="A122" s="136"/>
      <c r="B122" s="172"/>
      <c r="C122" s="140"/>
      <c r="D122" s="142"/>
      <c r="E122" s="144"/>
      <c r="F122" s="22"/>
      <c r="G122" s="18"/>
      <c r="H122" s="18"/>
      <c r="I122" s="146">
        <f t="shared" ref="I122" si="532">IF(OR(LEFT(D122,3) = "211",LEFT(D122,3) = "213",LEFT(D122,3) = "221",LEFT(D122,3) = "251",LEFT(D122,3) = "261"),C122,0)-IF(OR(LEFT(E122,3)="211",LEFT(E122,3)="213",LEFT(E122,3)="221",LEFT(E122,3)="251",LEFT(E122,3)="261"),C122,0)</f>
        <v>0</v>
      </c>
      <c r="J122" s="27">
        <f t="shared" ref="J122" si="533">F122+G122+H122-I122</f>
        <v>0</v>
      </c>
      <c r="K122" s="17">
        <f t="shared" ref="K122" si="534">G123</f>
        <v>0</v>
      </c>
      <c r="L122" s="17">
        <f t="shared" ref="L122" si="535">H123</f>
        <v>0</v>
      </c>
      <c r="M122">
        <f t="shared" ref="M122" si="536">IF($F122&lt;0,$F122,0)</f>
        <v>0</v>
      </c>
      <c r="N122">
        <f t="shared" ref="N122" si="537">IF($F122&gt;0,$F122,0)</f>
        <v>0</v>
      </c>
      <c r="O122" s="34">
        <f t="shared" ref="O122" si="538">IF(AND($F122&lt;&gt;0,$K122=0,$L122=0,$I122&lt;&gt;0,$I122&gt;0),$I122,0)</f>
        <v>0</v>
      </c>
      <c r="P122" s="34">
        <f t="shared" ref="P122" si="539">IF(AND($F122&lt;&gt;0,$K122=0,$L122=0,$I122&lt;&gt;0,$I122&lt;0),$I122,0)</f>
        <v>0</v>
      </c>
      <c r="Q122">
        <f>IF(LEFT(D122,1)&lt;"5",C122,0)</f>
        <v>0</v>
      </c>
      <c r="R122">
        <f t="shared" ref="R122" si="540">IF(LEFT(E122,1)&lt;"5",-C122,0)</f>
        <v>0</v>
      </c>
      <c r="S122" s="36" t="str">
        <f t="shared" ref="S122" si="541">IF(Q122&lt;&gt;0,IF(G123&lt;&gt;"",G123,IF(H123&lt;&gt;"",H123,F123)),"")</f>
        <v/>
      </c>
      <c r="T122" s="36" t="str">
        <f t="shared" ref="T122" si="542">IF(R122&lt;&gt;0,IF(H123&lt;&gt;"",H123,IF(G123&lt;&gt;"",G123,F123)),"")</f>
        <v/>
      </c>
    </row>
    <row r="123" spans="1:20" ht="15.75" thickBot="1">
      <c r="A123" s="137"/>
      <c r="B123" s="173"/>
      <c r="C123" s="141"/>
      <c r="D123" s="143"/>
      <c r="E123" s="145"/>
      <c r="F123" s="23"/>
      <c r="G123" s="11"/>
      <c r="H123" s="12"/>
      <c r="I123" s="147"/>
      <c r="J123" s="27"/>
      <c r="O123" s="34"/>
      <c r="P123" s="34"/>
    </row>
    <row r="124" spans="1:20">
      <c r="A124" s="136"/>
      <c r="B124" s="138"/>
      <c r="C124" s="140"/>
      <c r="D124" s="142"/>
      <c r="E124" s="144"/>
      <c r="F124" s="22"/>
      <c r="G124" s="18"/>
      <c r="H124" s="18"/>
      <c r="I124" s="146">
        <f t="shared" ref="I124" si="543">IF(OR(LEFT(D124,3) = "211",LEFT(D124,3) = "213",LEFT(D124,3) = "221",LEFT(D124,3) = "251",LEFT(D124,3) = "261"),C124,0)-IF(OR(LEFT(E124,3)="211",LEFT(E124,3)="213",LEFT(E124,3)="221",LEFT(E124,3)="251",LEFT(E124,3)="261"),C124,0)</f>
        <v>0</v>
      </c>
      <c r="J124" s="27">
        <f t="shared" ref="J124" si="544">F124+G124+H124-I124</f>
        <v>0</v>
      </c>
      <c r="K124" s="17">
        <f t="shared" ref="K124" si="545">G125</f>
        <v>0</v>
      </c>
      <c r="L124" s="17">
        <f t="shared" ref="L124" si="546">H125</f>
        <v>0</v>
      </c>
      <c r="M124">
        <f t="shared" ref="M124:M126" si="547">IF($F124&lt;0,$F124,0)</f>
        <v>0</v>
      </c>
      <c r="N124">
        <f t="shared" ref="N124:N126" si="548">IF($F124&gt;0,$F124,0)</f>
        <v>0</v>
      </c>
      <c r="O124" s="34">
        <f t="shared" ref="O124" si="549">IF(AND($F124&lt;&gt;0,$K124=0,$L124=0,$I124&lt;&gt;0,$I124&gt;0),$I124,0)</f>
        <v>0</v>
      </c>
      <c r="P124" s="34">
        <f t="shared" ref="P124" si="550">IF(AND($F124&lt;&gt;0,$K124=0,$L124=0,$I124&lt;&gt;0,$I124&lt;0),$I124,0)</f>
        <v>0</v>
      </c>
      <c r="Q124">
        <f>IF(LEFT(D124,1)&lt;"5",C124,0)</f>
        <v>0</v>
      </c>
      <c r="R124">
        <f t="shared" ref="R124" si="551">IF(LEFT(E124,1)&lt;"5",-C124,0)</f>
        <v>0</v>
      </c>
      <c r="S124" s="36" t="str">
        <f t="shared" ref="S124" si="552">IF(Q124&lt;&gt;0,IF(G125&lt;&gt;"",G125,IF(H125&lt;&gt;"",H125,F125)),"")</f>
        <v/>
      </c>
      <c r="T124" s="36" t="str">
        <f t="shared" ref="T124" si="553">IF(R124&lt;&gt;0,IF(H125&lt;&gt;"",H125,IF(G125&lt;&gt;"",G125,F125)),"")</f>
        <v/>
      </c>
    </row>
    <row r="125" spans="1:20" ht="15.75" thickBot="1">
      <c r="A125" s="137"/>
      <c r="B125" s="139"/>
      <c r="C125" s="141"/>
      <c r="D125" s="143"/>
      <c r="E125" s="145"/>
      <c r="F125" s="23"/>
      <c r="G125" s="11"/>
      <c r="H125" s="12"/>
      <c r="I125" s="147"/>
      <c r="J125" s="27"/>
      <c r="O125" s="34"/>
      <c r="P125" s="34"/>
    </row>
    <row r="126" spans="1:20">
      <c r="A126" s="136"/>
      <c r="B126" s="138"/>
      <c r="C126" s="140"/>
      <c r="D126" s="142"/>
      <c r="E126" s="144"/>
      <c r="F126" s="22"/>
      <c r="G126" s="18"/>
      <c r="H126" s="18"/>
      <c r="I126" s="146">
        <f t="shared" ref="I126" si="554">IF(OR(LEFT(D126,3) = "211",LEFT(D126,3) = "213",LEFT(D126,3) = "221",LEFT(D126,3) = "251",LEFT(D126,3) = "261"),C126,0)-IF(OR(LEFT(E126,3)="211",LEFT(E126,3)="213",LEFT(E126,3)="221",LEFT(E126,3)="251",LEFT(E126,3)="261"),C126,0)</f>
        <v>0</v>
      </c>
      <c r="J126" s="27">
        <f t="shared" ref="J126" si="555">F126+G126+H126-I126</f>
        <v>0</v>
      </c>
      <c r="K126" s="17">
        <f t="shared" ref="K126" si="556">G127</f>
        <v>0</v>
      </c>
      <c r="L126" s="17">
        <f t="shared" ref="L126" si="557">H127</f>
        <v>0</v>
      </c>
      <c r="M126">
        <f t="shared" si="547"/>
        <v>0</v>
      </c>
      <c r="N126">
        <f t="shared" si="548"/>
        <v>0</v>
      </c>
      <c r="O126" s="34">
        <f t="shared" ref="O126" si="558">IF(AND($F126&lt;&gt;0,$K126=0,$L126=0,$I126&lt;&gt;0,$I126&gt;0),$I126,0)</f>
        <v>0</v>
      </c>
      <c r="P126" s="34">
        <f t="shared" ref="P126" si="559">IF(AND($F126&lt;&gt;0,$K126=0,$L126=0,$I126&lt;&gt;0,$I126&lt;0),$I126,0)</f>
        <v>0</v>
      </c>
      <c r="Q126">
        <f>IF(LEFT(D126,1)&lt;"5",C126,0)</f>
        <v>0</v>
      </c>
      <c r="R126">
        <f t="shared" ref="R126" si="560">IF(LEFT(E126,1)&lt;"5",-C126,0)</f>
        <v>0</v>
      </c>
      <c r="S126" s="36" t="str">
        <f t="shared" ref="S126" si="561">IF(Q126&lt;&gt;0,IF(G127&lt;&gt;"",G127,IF(H127&lt;&gt;"",H127,F127)),"")</f>
        <v/>
      </c>
      <c r="T126" s="36" t="str">
        <f t="shared" ref="T126" si="562">IF(R126&lt;&gt;0,IF(H127&lt;&gt;"",H127,IF(G127&lt;&gt;"",G127,F127)),"")</f>
        <v/>
      </c>
    </row>
    <row r="127" spans="1:20" ht="15.75" thickBot="1">
      <c r="A127" s="137"/>
      <c r="B127" s="139"/>
      <c r="C127" s="141"/>
      <c r="D127" s="143"/>
      <c r="E127" s="145"/>
      <c r="F127" s="23"/>
      <c r="G127" s="11"/>
      <c r="H127" s="11"/>
      <c r="I127" s="147"/>
      <c r="J127" s="27"/>
      <c r="O127" s="34"/>
      <c r="P127" s="34"/>
    </row>
    <row r="128" spans="1:20">
      <c r="A128" s="136"/>
      <c r="B128" s="138"/>
      <c r="C128" s="140"/>
      <c r="D128" s="142"/>
      <c r="E128" s="144"/>
      <c r="F128" s="22"/>
      <c r="G128" s="18"/>
      <c r="H128" s="18"/>
      <c r="I128" s="146">
        <f t="shared" ref="I128" si="563">IF(OR(LEFT(D128,3) = "211",LEFT(D128,3) = "213",LEFT(D128,3) = "221",LEFT(D128,3) = "251",LEFT(D128,3) = "261"),C128,0)-IF(OR(LEFT(E128,3)="211",LEFT(E128,3)="213",LEFT(E128,3)="221",LEFT(E128,3)="251",LEFT(E128,3)="261"),C128,0)</f>
        <v>0</v>
      </c>
      <c r="J128" s="27">
        <f t="shared" ref="J128" si="564">F128+G128+H128-I128</f>
        <v>0</v>
      </c>
      <c r="K128" s="17">
        <f t="shared" ref="K128" si="565">G129</f>
        <v>0</v>
      </c>
      <c r="L128" s="17">
        <f t="shared" ref="L128" si="566">H129</f>
        <v>0</v>
      </c>
      <c r="M128">
        <f t="shared" ref="M128:M132" si="567">IF($F128&lt;0,$F128,0)</f>
        <v>0</v>
      </c>
      <c r="N128">
        <f t="shared" ref="N128:N132" si="568">IF($F128&gt;0,$F128,0)</f>
        <v>0</v>
      </c>
      <c r="O128" s="34">
        <f t="shared" ref="O128" si="569">IF(AND($F128&lt;&gt;0,$K128=0,$L128=0,$I128&lt;&gt;0,$I128&gt;0),$I128,0)</f>
        <v>0</v>
      </c>
      <c r="P128" s="34">
        <f t="shared" ref="P128" si="570">IF(AND($F128&lt;&gt;0,$K128=0,$L128=0,$I128&lt;&gt;0,$I128&lt;0),$I128,0)</f>
        <v>0</v>
      </c>
      <c r="Q128">
        <f>IF(LEFT(D128,1)&lt;"5",C128,0)</f>
        <v>0</v>
      </c>
      <c r="R128">
        <f t="shared" ref="R128" si="571">IF(LEFT(E128,1)&lt;"5",-C128,0)</f>
        <v>0</v>
      </c>
      <c r="S128" s="36" t="str">
        <f t="shared" ref="S128" si="572">IF(Q128&lt;&gt;0,IF(G129&lt;&gt;"",G129,IF(H129&lt;&gt;"",H129,F129)),"")</f>
        <v/>
      </c>
      <c r="T128" s="36" t="str">
        <f t="shared" ref="T128" si="573">IF(R128&lt;&gt;0,IF(H129&lt;&gt;"",H129,IF(G129&lt;&gt;"",G129,F129)),"")</f>
        <v/>
      </c>
    </row>
    <row r="129" spans="1:20" ht="15.75" thickBot="1">
      <c r="A129" s="137"/>
      <c r="B129" s="139"/>
      <c r="C129" s="141"/>
      <c r="D129" s="143"/>
      <c r="E129" s="145"/>
      <c r="F129" s="23"/>
      <c r="G129" s="11"/>
      <c r="H129" s="12"/>
      <c r="I129" s="147"/>
      <c r="J129" s="27"/>
      <c r="O129" s="34"/>
      <c r="P129" s="34"/>
    </row>
    <row r="130" spans="1:20">
      <c r="A130" s="136"/>
      <c r="B130" s="138"/>
      <c r="C130" s="140"/>
      <c r="D130" s="142"/>
      <c r="E130" s="144"/>
      <c r="F130" s="22"/>
      <c r="G130" s="18"/>
      <c r="H130" s="18"/>
      <c r="I130" s="146">
        <f t="shared" ref="I130" si="574">IF(OR(LEFT(D130,3) = "211",LEFT(D130,3) = "213",LEFT(D130,3) = "221",LEFT(D130,3) = "251",LEFT(D130,3) = "261"),C130,0)-IF(OR(LEFT(E130,3)="211",LEFT(E130,3)="213",LEFT(E130,3)="221",LEFT(E130,3)="251",LEFT(E130,3)="261"),C130,0)</f>
        <v>0</v>
      </c>
      <c r="J130" s="27">
        <f t="shared" ref="J130" si="575">F130+G130+H130-I130</f>
        <v>0</v>
      </c>
      <c r="K130" s="17">
        <f t="shared" ref="K130" si="576">G131</f>
        <v>0</v>
      </c>
      <c r="L130" s="17">
        <f t="shared" ref="L130" si="577">H131</f>
        <v>0</v>
      </c>
      <c r="M130">
        <f t="shared" si="567"/>
        <v>0</v>
      </c>
      <c r="N130">
        <f t="shared" si="568"/>
        <v>0</v>
      </c>
      <c r="O130" s="34">
        <f t="shared" ref="O130" si="578">IF(AND($F130&lt;&gt;0,$K130=0,$L130=0,$I130&lt;&gt;0,$I130&gt;0),$I130,0)</f>
        <v>0</v>
      </c>
      <c r="P130" s="34">
        <f t="shared" ref="P130" si="579">IF(AND($F130&lt;&gt;0,$K130=0,$L130=0,$I130&lt;&gt;0,$I130&lt;0),$I130,0)</f>
        <v>0</v>
      </c>
      <c r="Q130">
        <f>IF(LEFT(D130,1)&lt;"5",C130,0)</f>
        <v>0</v>
      </c>
      <c r="R130">
        <f t="shared" ref="R130" si="580">IF(LEFT(E130,1)&lt;"5",-C130,0)</f>
        <v>0</v>
      </c>
      <c r="S130" s="36" t="str">
        <f t="shared" ref="S130" si="581">IF(Q130&lt;&gt;0,IF(G131&lt;&gt;"",G131,IF(H131&lt;&gt;"",H131,F131)),"")</f>
        <v/>
      </c>
      <c r="T130" s="36" t="str">
        <f t="shared" ref="T130" si="582">IF(R130&lt;&gt;0,IF(H131&lt;&gt;"",H131,IF(G131&lt;&gt;"",G131,F131)),"")</f>
        <v/>
      </c>
    </row>
    <row r="131" spans="1:20" ht="15.75" thickBot="1">
      <c r="A131" s="137"/>
      <c r="B131" s="139"/>
      <c r="C131" s="141"/>
      <c r="D131" s="143"/>
      <c r="E131" s="145"/>
      <c r="F131" s="23"/>
      <c r="G131" s="11"/>
      <c r="H131" s="12"/>
      <c r="I131" s="147"/>
      <c r="J131" s="27"/>
      <c r="O131" s="34"/>
      <c r="P131" s="34"/>
    </row>
    <row r="132" spans="1:20">
      <c r="A132" s="136"/>
      <c r="B132" s="138"/>
      <c r="C132" s="140"/>
      <c r="D132" s="142"/>
      <c r="E132" s="144"/>
      <c r="F132" s="22"/>
      <c r="G132" s="18"/>
      <c r="H132" s="18"/>
      <c r="I132" s="146">
        <f t="shared" ref="I132" si="583">IF(OR(LEFT(D132,3) = "211",LEFT(D132,3) = "213",LEFT(D132,3) = "221",LEFT(D132,3) = "251",LEFT(D132,3) = "261"),C132,0)-IF(OR(LEFT(E132,3)="211",LEFT(E132,3)="213",LEFT(E132,3)="221",LEFT(E132,3)="251",LEFT(E132,3)="261"),C132,0)</f>
        <v>0</v>
      </c>
      <c r="J132" s="27">
        <f t="shared" ref="J132" si="584">F132+G132+H132-I132</f>
        <v>0</v>
      </c>
      <c r="K132" s="17">
        <f t="shared" ref="K132" si="585">G133</f>
        <v>0</v>
      </c>
      <c r="L132" s="17">
        <f t="shared" ref="L132" si="586">H133</f>
        <v>0</v>
      </c>
      <c r="M132">
        <f t="shared" si="567"/>
        <v>0</v>
      </c>
      <c r="N132">
        <f t="shared" si="568"/>
        <v>0</v>
      </c>
      <c r="O132" s="34">
        <f t="shared" ref="O132" si="587">IF(AND($F132&lt;&gt;0,$K132=0,$L132=0,$I132&lt;&gt;0,$I132&gt;0),$I132,0)</f>
        <v>0</v>
      </c>
      <c r="P132" s="34">
        <f t="shared" ref="P132" si="588">IF(AND($F132&lt;&gt;0,$K132=0,$L132=0,$I132&lt;&gt;0,$I132&lt;0),$I132,0)</f>
        <v>0</v>
      </c>
      <c r="Q132">
        <f>IF(LEFT(D132,1)&lt;"5",C132,0)</f>
        <v>0</v>
      </c>
      <c r="R132">
        <f t="shared" ref="R132" si="589">IF(LEFT(E132,1)&lt;"5",-C132,0)</f>
        <v>0</v>
      </c>
      <c r="S132" s="36" t="str">
        <f t="shared" ref="S132" si="590">IF(Q132&lt;&gt;0,IF(G133&lt;&gt;"",G133,IF(H133&lt;&gt;"",H133,F133)),"")</f>
        <v/>
      </c>
      <c r="T132" s="36" t="str">
        <f t="shared" ref="T132" si="591">IF(R132&lt;&gt;0,IF(H133&lt;&gt;"",H133,IF(G133&lt;&gt;"",G133,F133)),"")</f>
        <v/>
      </c>
    </row>
    <row r="133" spans="1:20" ht="15.75" thickBot="1">
      <c r="A133" s="137"/>
      <c r="B133" s="139"/>
      <c r="C133" s="141"/>
      <c r="D133" s="143"/>
      <c r="E133" s="145"/>
      <c r="F133" s="23"/>
      <c r="G133" s="11"/>
      <c r="H133" s="12"/>
      <c r="I133" s="147"/>
      <c r="J133" s="27"/>
      <c r="O133" s="34"/>
      <c r="P133" s="34"/>
    </row>
    <row r="134" spans="1:20">
      <c r="A134" s="136"/>
      <c r="B134" s="138"/>
      <c r="C134" s="140"/>
      <c r="D134" s="142"/>
      <c r="E134" s="144"/>
      <c r="F134" s="22"/>
      <c r="G134" s="18"/>
      <c r="H134" s="18"/>
      <c r="I134" s="146">
        <f t="shared" ref="I134" si="592">IF(OR(LEFT(D134,3) = "211",LEFT(D134,3) = "213",LEFT(D134,3) = "221",LEFT(D134,3) = "251",LEFT(D134,3) = "261"),C134,0)-IF(OR(LEFT(E134,3)="211",LEFT(E134,3)="213",LEFT(E134,3)="221",LEFT(E134,3)="251",LEFT(E134,3)="261"),C134,0)</f>
        <v>0</v>
      </c>
      <c r="J134" s="27">
        <f t="shared" ref="J134" si="593">F134+G134+H134-I134</f>
        <v>0</v>
      </c>
      <c r="K134" s="17">
        <f t="shared" ref="K134" si="594">G135</f>
        <v>0</v>
      </c>
      <c r="L134" s="17">
        <f t="shared" ref="L134" si="595">H135</f>
        <v>0</v>
      </c>
      <c r="M134">
        <f t="shared" ref="M134" si="596">IF($F134&lt;0,$F134,0)</f>
        <v>0</v>
      </c>
      <c r="N134">
        <f t="shared" ref="N134" si="597">IF($F134&gt;0,$F134,0)</f>
        <v>0</v>
      </c>
      <c r="O134" s="34">
        <f t="shared" ref="O134" si="598">IF(AND($F134&lt;&gt;0,$K134=0,$L134=0,$I134&lt;&gt;0,$I134&gt;0),$I134,0)</f>
        <v>0</v>
      </c>
      <c r="P134" s="34">
        <f t="shared" ref="P134" si="599">IF(AND($F134&lt;&gt;0,$K134=0,$L134=0,$I134&lt;&gt;0,$I134&lt;0),$I134,0)</f>
        <v>0</v>
      </c>
      <c r="Q134">
        <f>IF(LEFT(D134,1)&lt;"5",C134,0)</f>
        <v>0</v>
      </c>
      <c r="R134">
        <f t="shared" ref="R134" si="600">IF(LEFT(E134,1)&lt;"5",-C134,0)</f>
        <v>0</v>
      </c>
      <c r="S134" s="36" t="str">
        <f t="shared" ref="S134" si="601">IF(Q134&lt;&gt;0,IF(G135&lt;&gt;"",G135,IF(H135&lt;&gt;"",H135,F135)),"")</f>
        <v/>
      </c>
      <c r="T134" s="36" t="str">
        <f t="shared" ref="T134" si="602">IF(R134&lt;&gt;0,IF(H135&lt;&gt;"",H135,IF(G135&lt;&gt;"",G135,F135)),"")</f>
        <v/>
      </c>
    </row>
    <row r="135" spans="1:20" ht="15.75" thickBot="1">
      <c r="A135" s="137"/>
      <c r="B135" s="139"/>
      <c r="C135" s="141"/>
      <c r="D135" s="143"/>
      <c r="E135" s="145"/>
      <c r="F135" s="23"/>
      <c r="G135" s="11"/>
      <c r="H135" s="12"/>
      <c r="I135" s="147"/>
      <c r="J135" s="27"/>
      <c r="O135" s="34"/>
      <c r="P135" s="34"/>
    </row>
    <row r="136" spans="1:20">
      <c r="A136" s="136"/>
      <c r="B136" s="138"/>
      <c r="C136" s="140"/>
      <c r="D136" s="142"/>
      <c r="E136" s="144"/>
      <c r="F136" s="22"/>
      <c r="G136" s="18"/>
      <c r="H136" s="18"/>
      <c r="I136" s="146">
        <f t="shared" ref="I136" si="603">IF(OR(LEFT(D136,3) = "211",LEFT(D136,3) = "213",LEFT(D136,3) = "221",LEFT(D136,3) = "251",LEFT(D136,3) = "261"),C136,0)-IF(OR(LEFT(E136,3)="211",LEFT(E136,3)="213",LEFT(E136,3)="221",LEFT(E136,3)="251",LEFT(E136,3)="261"),C136,0)</f>
        <v>0</v>
      </c>
      <c r="J136" s="27">
        <f t="shared" ref="J136" si="604">F136+G136+H136-I136</f>
        <v>0</v>
      </c>
      <c r="K136" s="17">
        <f t="shared" ref="K136" si="605">G137</f>
        <v>0</v>
      </c>
      <c r="L136" s="17">
        <f t="shared" ref="L136" si="606">H137</f>
        <v>0</v>
      </c>
      <c r="M136">
        <f t="shared" ref="M136" si="607">IF($F136&lt;0,$F136,0)</f>
        <v>0</v>
      </c>
      <c r="N136">
        <f t="shared" ref="N136" si="608">IF($F136&gt;0,$F136,0)</f>
        <v>0</v>
      </c>
      <c r="O136" s="34">
        <f t="shared" ref="O136" si="609">IF(AND($F136&lt;&gt;0,$K136=0,$L136=0,$I136&lt;&gt;0,$I136&gt;0),$I136,0)</f>
        <v>0</v>
      </c>
      <c r="P136" s="34">
        <f t="shared" ref="P136" si="610">IF(AND($F136&lt;&gt;0,$K136=0,$L136=0,$I136&lt;&gt;0,$I136&lt;0),$I136,0)</f>
        <v>0</v>
      </c>
      <c r="Q136">
        <f>IF(LEFT(D136,1)&lt;"5",C136,0)</f>
        <v>0</v>
      </c>
      <c r="R136">
        <f t="shared" ref="R136" si="611">IF(LEFT(E136,1)&lt;"5",-C136,0)</f>
        <v>0</v>
      </c>
      <c r="S136" s="36" t="str">
        <f t="shared" ref="S136" si="612">IF(Q136&lt;&gt;0,IF(G137&lt;&gt;"",G137,IF(H137&lt;&gt;"",H137,F137)),"")</f>
        <v/>
      </c>
      <c r="T136" s="36" t="str">
        <f t="shared" ref="T136" si="613">IF(R136&lt;&gt;0,IF(H137&lt;&gt;"",H137,IF(G137&lt;&gt;"",G137,F137)),"")</f>
        <v/>
      </c>
    </row>
    <row r="137" spans="1:20" ht="15.75" thickBot="1">
      <c r="A137" s="137"/>
      <c r="B137" s="139"/>
      <c r="C137" s="141"/>
      <c r="D137" s="143"/>
      <c r="E137" s="145"/>
      <c r="F137" s="23"/>
      <c r="G137" s="11"/>
      <c r="H137" s="12"/>
      <c r="I137" s="147"/>
      <c r="J137" s="27"/>
      <c r="O137" s="34"/>
      <c r="P137" s="34"/>
    </row>
    <row r="138" spans="1:20">
      <c r="A138" s="136"/>
      <c r="B138" s="172"/>
      <c r="C138" s="140"/>
      <c r="D138" s="142"/>
      <c r="E138" s="144"/>
      <c r="F138" s="22"/>
      <c r="G138" s="18"/>
      <c r="H138" s="18"/>
      <c r="I138" s="146">
        <f t="shared" ref="I138" si="614">IF(OR(LEFT(D138,3) = "211",LEFT(D138,3) = "213",LEFT(D138,3) = "221",LEFT(D138,3) = "251",LEFT(D138,3) = "261"),C138,0)-IF(OR(LEFT(E138,3)="211",LEFT(E138,3)="213",LEFT(E138,3)="221",LEFT(E138,3)="251",LEFT(E138,3)="261"),C138,0)</f>
        <v>0</v>
      </c>
      <c r="J138" s="27">
        <f t="shared" ref="J138" si="615">F138+G138+H138-I138</f>
        <v>0</v>
      </c>
      <c r="K138" s="17">
        <f t="shared" ref="K138" si="616">G139</f>
        <v>0</v>
      </c>
      <c r="L138" s="17">
        <f t="shared" ref="L138" si="617">H139</f>
        <v>0</v>
      </c>
      <c r="M138">
        <f t="shared" ref="M138" si="618">IF($F138&lt;0,$F138,0)</f>
        <v>0</v>
      </c>
      <c r="N138">
        <f t="shared" ref="N138" si="619">IF($F138&gt;0,$F138,0)</f>
        <v>0</v>
      </c>
      <c r="O138" s="34">
        <f t="shared" ref="O138" si="620">IF(AND($F138&lt;&gt;0,$K138=0,$L138=0,$I138&lt;&gt;0,$I138&gt;0),$I138,0)</f>
        <v>0</v>
      </c>
      <c r="P138" s="34">
        <f t="shared" ref="P138" si="621">IF(AND($F138&lt;&gt;0,$K138=0,$L138=0,$I138&lt;&gt;0,$I138&lt;0),$I138,0)</f>
        <v>0</v>
      </c>
      <c r="Q138">
        <f>IF(LEFT(D138,1)&lt;"5",C138,0)</f>
        <v>0</v>
      </c>
      <c r="R138">
        <f t="shared" ref="R138" si="622">IF(LEFT(E138,1)&lt;"5",-C138,0)</f>
        <v>0</v>
      </c>
      <c r="S138" s="36" t="str">
        <f t="shared" ref="S138" si="623">IF(Q138&lt;&gt;0,IF(G139&lt;&gt;"",G139,IF(H139&lt;&gt;"",H139,F139)),"")</f>
        <v/>
      </c>
      <c r="T138" s="36" t="str">
        <f t="shared" ref="T138" si="624">IF(R138&lt;&gt;0,IF(H139&lt;&gt;"",H139,IF(G139&lt;&gt;"",G139,F139)),"")</f>
        <v/>
      </c>
    </row>
    <row r="139" spans="1:20" ht="15.75" thickBot="1">
      <c r="A139" s="137"/>
      <c r="B139" s="173"/>
      <c r="C139" s="141"/>
      <c r="D139" s="143"/>
      <c r="E139" s="145"/>
      <c r="F139" s="23"/>
      <c r="G139" s="11"/>
      <c r="H139" s="12"/>
      <c r="I139" s="147"/>
      <c r="J139" s="27"/>
      <c r="O139" s="34"/>
      <c r="P139" s="34"/>
    </row>
    <row r="140" spans="1:20">
      <c r="A140" s="136"/>
      <c r="B140" s="172"/>
      <c r="C140" s="140"/>
      <c r="D140" s="142"/>
      <c r="E140" s="144"/>
      <c r="F140" s="22"/>
      <c r="G140" s="18"/>
      <c r="H140" s="18"/>
      <c r="I140" s="146">
        <f t="shared" ref="I140" si="625">IF(OR(LEFT(D140,3) = "211",LEFT(D140,3) = "213",LEFT(D140,3) = "221",LEFT(D140,3) = "251",LEFT(D140,3) = "261"),C140,0)-IF(OR(LEFT(E140,3)="211",LEFT(E140,3)="213",LEFT(E140,3)="221",LEFT(E140,3)="251",LEFT(E140,3)="261"),C140,0)</f>
        <v>0</v>
      </c>
      <c r="J140" s="27">
        <f t="shared" ref="J140" si="626">F140+G140+H140-I140</f>
        <v>0</v>
      </c>
      <c r="K140" s="17">
        <f t="shared" ref="K140" si="627">G141</f>
        <v>0</v>
      </c>
      <c r="L140" s="17">
        <f t="shared" ref="L140" si="628">H141</f>
        <v>0</v>
      </c>
      <c r="M140">
        <f t="shared" ref="M140" si="629">IF($F140&lt;0,$F140,0)</f>
        <v>0</v>
      </c>
      <c r="N140">
        <f t="shared" ref="N140" si="630">IF($F140&gt;0,$F140,0)</f>
        <v>0</v>
      </c>
      <c r="O140" s="34">
        <f t="shared" ref="O140" si="631">IF(AND($F140&lt;&gt;0,$K140=0,$L140=0,$I140&lt;&gt;0,$I140&gt;0),$I140,0)</f>
        <v>0</v>
      </c>
      <c r="P140" s="34">
        <f t="shared" ref="P140" si="632">IF(AND($F140&lt;&gt;0,$K140=0,$L140=0,$I140&lt;&gt;0,$I140&lt;0),$I140,0)</f>
        <v>0</v>
      </c>
      <c r="Q140">
        <f>IF(LEFT(D140,1)&lt;"5",C140,0)</f>
        <v>0</v>
      </c>
      <c r="R140">
        <f t="shared" ref="R140" si="633">IF(LEFT(E140,1)&lt;"5",-C140,0)</f>
        <v>0</v>
      </c>
      <c r="S140" s="36" t="str">
        <f t="shared" ref="S140" si="634">IF(Q140&lt;&gt;0,IF(G141&lt;&gt;"",G141,IF(H141&lt;&gt;"",H141,F141)),"")</f>
        <v/>
      </c>
      <c r="T140" s="36" t="str">
        <f t="shared" ref="T140" si="635">IF(R140&lt;&gt;0,IF(H141&lt;&gt;"",H141,IF(G141&lt;&gt;"",G141,F141)),"")</f>
        <v/>
      </c>
    </row>
    <row r="141" spans="1:20" ht="15.75" thickBot="1">
      <c r="A141" s="137"/>
      <c r="B141" s="173"/>
      <c r="C141" s="141"/>
      <c r="D141" s="143"/>
      <c r="E141" s="145"/>
      <c r="F141" s="23"/>
      <c r="G141" s="11"/>
      <c r="H141" s="12"/>
      <c r="I141" s="147"/>
      <c r="J141" s="27"/>
      <c r="O141" s="34"/>
      <c r="P141" s="34"/>
    </row>
    <row r="142" spans="1:20" ht="15" customHeight="1">
      <c r="A142" s="136"/>
      <c r="B142" s="179"/>
      <c r="C142" s="140"/>
      <c r="D142" s="142"/>
      <c r="E142" s="144"/>
      <c r="F142" s="22"/>
      <c r="G142" s="18"/>
      <c r="H142" s="18"/>
      <c r="I142" s="146">
        <f t="shared" ref="I142" si="636">IF(OR(LEFT(D142,3) = "211",LEFT(D142,3) = "213",LEFT(D142,3) = "221",LEFT(D142,3) = "251",LEFT(D142,3) = "261"),C142,0)-IF(OR(LEFT(E142,3)="211",LEFT(E142,3)="213",LEFT(E142,3)="221",LEFT(E142,3)="251",LEFT(E142,3)="261"),C142,0)</f>
        <v>0</v>
      </c>
      <c r="J142" s="27">
        <f t="shared" ref="J142" si="637">F142+G142+H142-I142</f>
        <v>0</v>
      </c>
      <c r="K142" s="17">
        <f>G143</f>
        <v>0</v>
      </c>
      <c r="L142" s="17">
        <f>H143</f>
        <v>0</v>
      </c>
      <c r="M142">
        <f t="shared" ref="M142" si="638">IF($F142&lt;0,$F142,0)</f>
        <v>0</v>
      </c>
      <c r="N142">
        <f t="shared" ref="N142" si="639">IF($F142&gt;0,$F142,0)</f>
        <v>0</v>
      </c>
      <c r="O142" s="34">
        <f t="shared" ref="O142" si="640">IF(AND($F142&lt;&gt;0,$K142=0,$L142=0,$I142&lt;&gt;0,$I142&gt;0),$I142,0)</f>
        <v>0</v>
      </c>
      <c r="P142" s="34">
        <f t="shared" ref="P142" si="641">IF(AND($F142&lt;&gt;0,$K142=0,$L142=0,$I142&lt;&gt;0,$I142&lt;0),$I142,0)</f>
        <v>0</v>
      </c>
      <c r="Q142">
        <f>IF(LEFT(D142,1)&lt;"5",C142,0)</f>
        <v>0</v>
      </c>
      <c r="R142">
        <f t="shared" ref="R142" si="642">IF(LEFT(E142,1)&lt;"5",-C142,0)</f>
        <v>0</v>
      </c>
      <c r="S142" s="36" t="str">
        <f t="shared" ref="S142" si="643">IF(Q142&lt;&gt;0,IF(G143&lt;&gt;"",G143,IF(H143&lt;&gt;"",H143,F143)),"")</f>
        <v/>
      </c>
      <c r="T142" s="36" t="str">
        <f t="shared" ref="T142" si="644">IF(R142&lt;&gt;0,IF(H143&lt;&gt;"",H143,IF(G143&lt;&gt;"",G143,F143)),"")</f>
        <v/>
      </c>
    </row>
    <row r="143" spans="1:20" ht="15" customHeight="1" thickBot="1">
      <c r="A143" s="137"/>
      <c r="B143" s="173"/>
      <c r="C143" s="141"/>
      <c r="D143" s="143"/>
      <c r="E143" s="145"/>
      <c r="F143" s="23"/>
      <c r="G143" s="11"/>
      <c r="H143" s="12"/>
      <c r="I143" s="147"/>
      <c r="J143" s="27"/>
      <c r="O143" s="34"/>
      <c r="P143" s="34"/>
    </row>
    <row r="144" spans="1:20" ht="15" customHeight="1">
      <c r="A144" s="136"/>
      <c r="B144" s="172"/>
      <c r="C144" s="140"/>
      <c r="D144" s="142"/>
      <c r="E144" s="144"/>
      <c r="F144" s="22"/>
      <c r="G144" s="18"/>
      <c r="H144" s="18"/>
      <c r="I144" s="146">
        <f t="shared" ref="I144" si="645">IF(OR(LEFT(D144,3) = "211",LEFT(D144,3) = "213",LEFT(D144,3) = "221",LEFT(D144,3) = "251",LEFT(D144,3) = "261"),C144,0)-IF(OR(LEFT(E144,3)="211",LEFT(E144,3)="213",LEFT(E144,3)="221",LEFT(E144,3)="251",LEFT(E144,3)="261"),C144,0)</f>
        <v>0</v>
      </c>
      <c r="J144" s="27">
        <f t="shared" ref="J144" si="646">F144+G144+H144-I144</f>
        <v>0</v>
      </c>
      <c r="K144" s="17">
        <f t="shared" ref="K144" si="647">G145</f>
        <v>0</v>
      </c>
      <c r="L144" s="17">
        <f t="shared" ref="L144" si="648">H145</f>
        <v>0</v>
      </c>
      <c r="M144">
        <f t="shared" ref="M144" si="649">IF($F144&lt;0,$F144,0)</f>
        <v>0</v>
      </c>
      <c r="N144">
        <f t="shared" ref="N144" si="650">IF($F144&gt;0,$F144,0)</f>
        <v>0</v>
      </c>
      <c r="O144" s="34">
        <f t="shared" ref="O144" si="651">IF(AND($F144&lt;&gt;0,$K144=0,$L144=0,$I144&lt;&gt;0,$I144&gt;0),$I144,0)</f>
        <v>0</v>
      </c>
      <c r="P144" s="34">
        <f t="shared" ref="P144" si="652">IF(AND($F144&lt;&gt;0,$K144=0,$L144=0,$I144&lt;&gt;0,$I144&lt;0),$I144,0)</f>
        <v>0</v>
      </c>
      <c r="Q144">
        <f>IF(LEFT(D144,1)&lt;"5",C144,0)</f>
        <v>0</v>
      </c>
      <c r="R144">
        <f t="shared" ref="R144" si="653">IF(LEFT(E144,1)&lt;"5",-C144,0)</f>
        <v>0</v>
      </c>
      <c r="S144" s="36" t="str">
        <f t="shared" ref="S144" si="654">IF(Q144&lt;&gt;0,IF(G145&lt;&gt;"",G145,IF(H145&lt;&gt;"",H145,F145)),"")</f>
        <v/>
      </c>
      <c r="T144" s="36" t="str">
        <f t="shared" ref="T144" si="655">IF(R144&lt;&gt;0,IF(H145&lt;&gt;"",H145,IF(G145&lt;&gt;"",G145,F145)),"")</f>
        <v/>
      </c>
    </row>
    <row r="145" spans="1:20" ht="15" customHeight="1" thickBot="1">
      <c r="A145" s="137"/>
      <c r="B145" s="173"/>
      <c r="C145" s="141"/>
      <c r="D145" s="143"/>
      <c r="E145" s="145"/>
      <c r="F145" s="23"/>
      <c r="G145" s="11"/>
      <c r="H145" s="12"/>
      <c r="I145" s="147"/>
      <c r="J145" s="27"/>
      <c r="O145" s="34"/>
      <c r="P145" s="34"/>
    </row>
    <row r="146" spans="1:20" ht="15" customHeight="1">
      <c r="A146" s="136"/>
      <c r="B146" s="172"/>
      <c r="C146" s="140"/>
      <c r="D146" s="142"/>
      <c r="E146" s="144"/>
      <c r="F146" s="22"/>
      <c r="G146" s="18"/>
      <c r="H146" s="18"/>
      <c r="I146" s="146">
        <f t="shared" ref="I146" si="656">IF(OR(LEFT(D146,3) = "211",LEFT(D146,3) = "213",LEFT(D146,3) = "221",LEFT(D146,3) = "251",LEFT(D146,3) = "261"),C146,0)-IF(OR(LEFT(E146,3)="211",LEFT(E146,3)="213",LEFT(E146,3)="221",LEFT(E146,3)="251",LEFT(E146,3)="261"),C146,0)</f>
        <v>0</v>
      </c>
      <c r="J146" s="27">
        <f t="shared" ref="J146" si="657">F146+G146+H146-I146</f>
        <v>0</v>
      </c>
      <c r="K146" s="17">
        <f t="shared" ref="K146" si="658">G147</f>
        <v>0</v>
      </c>
      <c r="L146" s="17">
        <f t="shared" ref="L146" si="659">H147</f>
        <v>0</v>
      </c>
      <c r="M146">
        <f t="shared" ref="M146" si="660">IF($F146&lt;0,$F146,0)</f>
        <v>0</v>
      </c>
      <c r="N146">
        <f t="shared" ref="N146" si="661">IF($F146&gt;0,$F146,0)</f>
        <v>0</v>
      </c>
      <c r="O146" s="34">
        <f t="shared" ref="O146" si="662">IF(AND($F146&lt;&gt;0,$K146=0,$L146=0,$I146&lt;&gt;0,$I146&gt;0),$I146,0)</f>
        <v>0</v>
      </c>
      <c r="P146" s="34">
        <f t="shared" ref="P146" si="663">IF(AND($F146&lt;&gt;0,$K146=0,$L146=0,$I146&lt;&gt;0,$I146&lt;0),$I146,0)</f>
        <v>0</v>
      </c>
      <c r="Q146">
        <f>IF(LEFT(D146,1)&lt;"5",C146,0)</f>
        <v>0</v>
      </c>
      <c r="R146">
        <f t="shared" ref="R146" si="664">IF(LEFT(E146,1)&lt;"5",-C146,0)</f>
        <v>0</v>
      </c>
      <c r="S146" s="36" t="str">
        <f t="shared" ref="S146" si="665">IF(Q146&lt;&gt;0,IF(G147&lt;&gt;"",G147,IF(H147&lt;&gt;"",H147,F147)),"")</f>
        <v/>
      </c>
      <c r="T146" s="36" t="str">
        <f t="shared" ref="T146" si="666">IF(R146&lt;&gt;0,IF(H147&lt;&gt;"",H147,IF(G147&lt;&gt;"",G147,F147)),"")</f>
        <v/>
      </c>
    </row>
    <row r="147" spans="1:20" ht="15" customHeight="1" thickBot="1">
      <c r="A147" s="137"/>
      <c r="B147" s="173"/>
      <c r="C147" s="141"/>
      <c r="D147" s="143"/>
      <c r="E147" s="145"/>
      <c r="F147" s="23"/>
      <c r="G147" s="11"/>
      <c r="H147" s="12"/>
      <c r="I147" s="147"/>
      <c r="J147" s="27"/>
      <c r="O147" s="34"/>
      <c r="P147" s="34"/>
    </row>
    <row r="148" spans="1:20" ht="15" customHeight="1">
      <c r="A148" s="136"/>
      <c r="B148" s="172"/>
      <c r="C148" s="140"/>
      <c r="D148" s="142"/>
      <c r="E148" s="144"/>
      <c r="F148" s="22"/>
      <c r="G148" s="18"/>
      <c r="H148" s="18"/>
      <c r="I148" s="146">
        <f t="shared" ref="I148" si="667">IF(OR(LEFT(D148,3) = "211",LEFT(D148,3) = "213",LEFT(D148,3) = "221",LEFT(D148,3) = "251",LEFT(D148,3) = "261"),C148,0)-IF(OR(LEFT(E148,3)="211",LEFT(E148,3)="213",LEFT(E148,3)="221",LEFT(E148,3)="251",LEFT(E148,3)="261"),C148,0)</f>
        <v>0</v>
      </c>
      <c r="J148" s="27">
        <f t="shared" ref="J148" si="668">F148+G148+H148-I148</f>
        <v>0</v>
      </c>
      <c r="K148" s="17">
        <f t="shared" ref="K148" si="669">G149</f>
        <v>0</v>
      </c>
      <c r="L148" s="17">
        <f t="shared" ref="L148" si="670">H149</f>
        <v>0</v>
      </c>
      <c r="M148">
        <f t="shared" ref="M148" si="671">IF($F148&lt;0,$F148,0)</f>
        <v>0</v>
      </c>
      <c r="N148">
        <f t="shared" ref="N148" si="672">IF($F148&gt;0,$F148,0)</f>
        <v>0</v>
      </c>
      <c r="O148" s="34">
        <f t="shared" ref="O148" si="673">IF(AND($F148&lt;&gt;0,$K148=0,$L148=0,$I148&lt;&gt;0,$I148&gt;0),$I148,0)</f>
        <v>0</v>
      </c>
      <c r="P148" s="34">
        <f t="shared" ref="P148" si="674">IF(AND($F148&lt;&gt;0,$K148=0,$L148=0,$I148&lt;&gt;0,$I148&lt;0),$I148,0)</f>
        <v>0</v>
      </c>
      <c r="Q148">
        <f>IF(LEFT(D148,1)&lt;"5",C148,0)</f>
        <v>0</v>
      </c>
      <c r="R148">
        <f t="shared" ref="R148" si="675">IF(LEFT(E148,1)&lt;"5",-C148,0)</f>
        <v>0</v>
      </c>
      <c r="S148" s="36" t="str">
        <f t="shared" ref="S148" si="676">IF(Q148&lt;&gt;0,IF(G149&lt;&gt;"",G149,IF(H149&lt;&gt;"",H149,F149)),"")</f>
        <v/>
      </c>
      <c r="T148" s="36" t="str">
        <f t="shared" ref="T148" si="677">IF(R148&lt;&gt;0,IF(H149&lt;&gt;"",H149,IF(G149&lt;&gt;"",G149,F149)),"")</f>
        <v/>
      </c>
    </row>
    <row r="149" spans="1:20" ht="15" customHeight="1" thickBot="1">
      <c r="A149" s="137"/>
      <c r="B149" s="173"/>
      <c r="C149" s="141"/>
      <c r="D149" s="143"/>
      <c r="E149" s="145"/>
      <c r="F149" s="23"/>
      <c r="G149" s="11"/>
      <c r="H149" s="12"/>
      <c r="I149" s="147"/>
      <c r="J149" s="27"/>
      <c r="O149" s="34"/>
      <c r="P149" s="34"/>
    </row>
    <row r="150" spans="1:20" ht="15" customHeight="1">
      <c r="A150" s="136"/>
      <c r="B150" s="172"/>
      <c r="C150" s="140"/>
      <c r="D150" s="142"/>
      <c r="E150" s="144"/>
      <c r="F150" s="22"/>
      <c r="G150" s="18"/>
      <c r="H150" s="18"/>
      <c r="I150" s="146">
        <f t="shared" ref="I150" si="678">IF(OR(LEFT(D150,3) = "211",LEFT(D150,3) = "213",LEFT(D150,3) = "221",LEFT(D150,3) = "251",LEFT(D150,3) = "261"),C150,0)-IF(OR(LEFT(E150,3)="211",LEFT(E150,3)="213",LEFT(E150,3)="221",LEFT(E150,3)="251",LEFT(E150,3)="261"),C150,0)</f>
        <v>0</v>
      </c>
      <c r="J150" s="27">
        <f t="shared" ref="J150" si="679">F150+G150+H150-I150</f>
        <v>0</v>
      </c>
      <c r="K150" s="17">
        <f t="shared" ref="K150" si="680">G151</f>
        <v>0</v>
      </c>
      <c r="L150" s="17">
        <f t="shared" ref="L150" si="681">H151</f>
        <v>0</v>
      </c>
      <c r="M150">
        <f t="shared" ref="M150" si="682">IF($F150&lt;0,$F150,0)</f>
        <v>0</v>
      </c>
      <c r="N150">
        <f t="shared" ref="N150" si="683">IF($F150&gt;0,$F150,0)</f>
        <v>0</v>
      </c>
      <c r="O150" s="34">
        <f t="shared" ref="O150" si="684">IF(AND($F150&lt;&gt;0,$K150=0,$L150=0,$I150&lt;&gt;0,$I150&gt;0),$I150,0)</f>
        <v>0</v>
      </c>
      <c r="P150" s="34">
        <f t="shared" ref="P150" si="685">IF(AND($F150&lt;&gt;0,$K150=0,$L150=0,$I150&lt;&gt;0,$I150&lt;0),$I150,0)</f>
        <v>0</v>
      </c>
      <c r="Q150">
        <f>IF(LEFT(D150,1)&lt;"5",C150,0)</f>
        <v>0</v>
      </c>
      <c r="R150">
        <f t="shared" ref="R150" si="686">IF(LEFT(E150,1)&lt;"5",-C150,0)</f>
        <v>0</v>
      </c>
      <c r="S150" s="36" t="str">
        <f t="shared" ref="S150" si="687">IF(Q150&lt;&gt;0,IF(G151&lt;&gt;"",G151,IF(H151&lt;&gt;"",H151,F151)),"")</f>
        <v/>
      </c>
      <c r="T150" s="36" t="str">
        <f t="shared" ref="T150" si="688">IF(R150&lt;&gt;0,IF(H151&lt;&gt;"",H151,IF(G151&lt;&gt;"",G151,F151)),"")</f>
        <v/>
      </c>
    </row>
    <row r="151" spans="1:20" ht="15" customHeight="1" thickBot="1">
      <c r="A151" s="137"/>
      <c r="B151" s="173"/>
      <c r="C151" s="141"/>
      <c r="D151" s="143"/>
      <c r="E151" s="145"/>
      <c r="F151" s="23"/>
      <c r="G151" s="11"/>
      <c r="H151" s="12"/>
      <c r="I151" s="147"/>
      <c r="J151" s="27"/>
      <c r="O151" s="34"/>
      <c r="P151" s="34"/>
    </row>
    <row r="152" spans="1:20" ht="15" customHeight="1">
      <c r="A152" s="136"/>
      <c r="B152" s="178"/>
      <c r="C152" s="140"/>
      <c r="D152" s="142"/>
      <c r="E152" s="144"/>
      <c r="F152" s="22"/>
      <c r="G152" s="18"/>
      <c r="H152" s="18"/>
      <c r="I152" s="146">
        <f t="shared" ref="I152" si="689">IF(OR(LEFT(D152,3) = "211",LEFT(D152,3) = "213",LEFT(D152,3) = "221",LEFT(D152,3) = "251",LEFT(D152,3) = "261"),C152,0)-IF(OR(LEFT(E152,3)="211",LEFT(E152,3)="213",LEFT(E152,3)="221",LEFT(E152,3)="251",LEFT(E152,3)="261"),C152,0)</f>
        <v>0</v>
      </c>
      <c r="J152" s="27">
        <f t="shared" ref="J152" si="690">F152+G152+H152-I152</f>
        <v>0</v>
      </c>
      <c r="K152" s="17">
        <f t="shared" ref="K152" si="691">G153</f>
        <v>0</v>
      </c>
      <c r="L152" s="17">
        <f t="shared" ref="L152" si="692">H153</f>
        <v>0</v>
      </c>
      <c r="M152">
        <f t="shared" ref="M152" si="693">IF($F152&lt;0,$F152,0)</f>
        <v>0</v>
      </c>
      <c r="N152">
        <f t="shared" ref="N152" si="694">IF($F152&gt;0,$F152,0)</f>
        <v>0</v>
      </c>
      <c r="O152" s="34">
        <f t="shared" ref="O152" si="695">IF(AND($F152&lt;&gt;0,$K152=0,$L152=0,$I152&lt;&gt;0,$I152&gt;0),$I152,0)</f>
        <v>0</v>
      </c>
      <c r="P152" s="34">
        <f t="shared" ref="P152" si="696">IF(AND($F152&lt;&gt;0,$K152=0,$L152=0,$I152&lt;&gt;0,$I152&lt;0),$I152,0)</f>
        <v>0</v>
      </c>
      <c r="Q152">
        <f>IF(LEFT(D152,1)&lt;"5",C152,0)</f>
        <v>0</v>
      </c>
      <c r="R152">
        <f t="shared" ref="R152" si="697">IF(LEFT(E152,1)&lt;"5",-C152,0)</f>
        <v>0</v>
      </c>
      <c r="S152" s="36" t="str">
        <f t="shared" ref="S152" si="698">IF(Q152&lt;&gt;0,IF(G153&lt;&gt;"",G153,IF(H153&lt;&gt;"",H153,F153)),"")</f>
        <v/>
      </c>
      <c r="T152" s="36" t="str">
        <f t="shared" ref="T152" si="699">IF(R152&lt;&gt;0,IF(H153&lt;&gt;"",H153,IF(G153&lt;&gt;"",G153,F153)),"")</f>
        <v/>
      </c>
    </row>
    <row r="153" spans="1:20" ht="15" customHeight="1" thickBot="1">
      <c r="A153" s="137"/>
      <c r="B153" s="173"/>
      <c r="C153" s="141"/>
      <c r="D153" s="143"/>
      <c r="E153" s="145"/>
      <c r="F153" s="23"/>
      <c r="G153" s="11"/>
      <c r="H153" s="12"/>
      <c r="I153" s="147"/>
      <c r="J153" s="27"/>
      <c r="O153" s="34"/>
      <c r="P153" s="34"/>
    </row>
    <row r="154" spans="1:20" ht="15" customHeight="1">
      <c r="A154" s="136"/>
      <c r="B154" s="172"/>
      <c r="C154" s="140"/>
      <c r="D154" s="142"/>
      <c r="E154" s="144"/>
      <c r="F154" s="22"/>
      <c r="G154" s="18"/>
      <c r="H154" s="18"/>
      <c r="I154" s="146">
        <f t="shared" ref="I154" si="700">IF(OR(LEFT(D154,3) = "211",LEFT(D154,3) = "213",LEFT(D154,3) = "221",LEFT(D154,3) = "251",LEFT(D154,3) = "261"),C154,0)-IF(OR(LEFT(E154,3)="211",LEFT(E154,3)="213",LEFT(E154,3)="221",LEFT(E154,3)="251",LEFT(E154,3)="261"),C154,0)</f>
        <v>0</v>
      </c>
      <c r="J154" s="27">
        <f t="shared" ref="J154" si="701">F154+G154+H154-I154</f>
        <v>0</v>
      </c>
      <c r="K154" s="17">
        <f t="shared" ref="K154" si="702">G155</f>
        <v>0</v>
      </c>
      <c r="L154" s="17">
        <f t="shared" ref="L154" si="703">H155</f>
        <v>0</v>
      </c>
      <c r="M154">
        <f t="shared" ref="M154" si="704">IF($F154&lt;0,$F154,0)</f>
        <v>0</v>
      </c>
      <c r="N154">
        <f t="shared" ref="N154" si="705">IF($F154&gt;0,$F154,0)</f>
        <v>0</v>
      </c>
      <c r="O154" s="34">
        <f t="shared" ref="O154" si="706">IF(AND($F154&lt;&gt;0,$K154=0,$L154=0,$I154&lt;&gt;0,$I154&gt;0),$I154,0)</f>
        <v>0</v>
      </c>
      <c r="P154" s="34">
        <f t="shared" ref="P154" si="707">IF(AND($F154&lt;&gt;0,$K154=0,$L154=0,$I154&lt;&gt;0,$I154&lt;0),$I154,0)</f>
        <v>0</v>
      </c>
      <c r="Q154">
        <f>IF(LEFT(D154,1)&lt;"5",C154,0)</f>
        <v>0</v>
      </c>
      <c r="R154">
        <f t="shared" ref="R154" si="708">IF(LEFT(E154,1)&lt;"5",-C154,0)</f>
        <v>0</v>
      </c>
      <c r="S154" s="36" t="str">
        <f t="shared" ref="S154" si="709">IF(Q154&lt;&gt;0,IF(G155&lt;&gt;"",G155,IF(H155&lt;&gt;"",H155,F155)),"")</f>
        <v/>
      </c>
      <c r="T154" s="36" t="str">
        <f t="shared" ref="T154" si="710">IF(R154&lt;&gt;0,IF(H155&lt;&gt;"",H155,IF(G155&lt;&gt;"",G155,F155)),"")</f>
        <v/>
      </c>
    </row>
    <row r="155" spans="1:20" ht="15" customHeight="1" thickBot="1">
      <c r="A155" s="137"/>
      <c r="B155" s="173"/>
      <c r="C155" s="141"/>
      <c r="D155" s="143"/>
      <c r="E155" s="145"/>
      <c r="F155" s="23"/>
      <c r="G155" s="11"/>
      <c r="H155" s="12"/>
      <c r="I155" s="147"/>
      <c r="J155" s="27"/>
      <c r="O155" s="34"/>
      <c r="P155" s="34"/>
    </row>
    <row r="156" spans="1:20" ht="15" customHeight="1">
      <c r="A156" s="136"/>
      <c r="B156" s="172"/>
      <c r="C156" s="140"/>
      <c r="D156" s="142"/>
      <c r="E156" s="144"/>
      <c r="F156" s="22"/>
      <c r="G156" s="18"/>
      <c r="H156" s="18"/>
      <c r="I156" s="146">
        <f t="shared" ref="I156" si="711">IF(OR(LEFT(D156,3) = "211",LEFT(D156,3) = "213",LEFT(D156,3) = "221",LEFT(D156,3) = "251",LEFT(D156,3) = "261"),C156,0)-IF(OR(LEFT(E156,3)="211",LEFT(E156,3)="213",LEFT(E156,3)="221",LEFT(E156,3)="251",LEFT(E156,3)="261"),C156,0)</f>
        <v>0</v>
      </c>
      <c r="J156" s="27">
        <f t="shared" ref="J156" si="712">F156+G156+H156-I156</f>
        <v>0</v>
      </c>
      <c r="K156" s="17">
        <f t="shared" ref="K156" si="713">G157</f>
        <v>0</v>
      </c>
      <c r="L156" s="17">
        <f t="shared" ref="L156" si="714">H157</f>
        <v>0</v>
      </c>
      <c r="M156">
        <f t="shared" ref="M156" si="715">IF($F156&lt;0,$F156,0)</f>
        <v>0</v>
      </c>
      <c r="N156">
        <f t="shared" ref="N156" si="716">IF($F156&gt;0,$F156,0)</f>
        <v>0</v>
      </c>
      <c r="O156" s="34">
        <f t="shared" ref="O156" si="717">IF(AND($F156&lt;&gt;0,$K156=0,$L156=0,$I156&lt;&gt;0,$I156&gt;0),$I156,0)</f>
        <v>0</v>
      </c>
      <c r="P156" s="34">
        <f t="shared" ref="P156" si="718">IF(AND($F156&lt;&gt;0,$K156=0,$L156=0,$I156&lt;&gt;0,$I156&lt;0),$I156,0)</f>
        <v>0</v>
      </c>
      <c r="Q156">
        <f>IF(LEFT(D156,1)&lt;"5",C156,0)</f>
        <v>0</v>
      </c>
      <c r="R156">
        <f t="shared" ref="R156" si="719">IF(LEFT(E156,1)&lt;"5",-C156,0)</f>
        <v>0</v>
      </c>
      <c r="S156" s="36" t="str">
        <f t="shared" ref="S156" si="720">IF(Q156&lt;&gt;0,IF(G157&lt;&gt;"",G157,IF(H157&lt;&gt;"",H157,F157)),"")</f>
        <v/>
      </c>
      <c r="T156" s="36" t="str">
        <f t="shared" ref="T156" si="721">IF(R156&lt;&gt;0,IF(H157&lt;&gt;"",H157,IF(G157&lt;&gt;"",G157,F157)),"")</f>
        <v/>
      </c>
    </row>
    <row r="157" spans="1:20" ht="15" customHeight="1" thickBot="1">
      <c r="A157" s="137"/>
      <c r="B157" s="173"/>
      <c r="C157" s="141"/>
      <c r="D157" s="143"/>
      <c r="E157" s="145"/>
      <c r="F157" s="23"/>
      <c r="G157" s="11"/>
      <c r="H157" s="12"/>
      <c r="I157" s="147"/>
      <c r="J157" s="27"/>
      <c r="O157" s="34"/>
      <c r="P157" s="34"/>
    </row>
    <row r="158" spans="1:20" ht="15" customHeight="1">
      <c r="A158" s="136"/>
      <c r="B158" s="172"/>
      <c r="C158" s="140"/>
      <c r="D158" s="142"/>
      <c r="E158" s="144"/>
      <c r="F158" s="22"/>
      <c r="G158" s="18"/>
      <c r="H158" s="18"/>
      <c r="I158" s="146">
        <f t="shared" ref="I158" si="722">IF(OR(LEFT(D158,3) = "211",LEFT(D158,3) = "213",LEFT(D158,3) = "221",LEFT(D158,3) = "251",LEFT(D158,3) = "261"),C158,0)-IF(OR(LEFT(E158,3)="211",LEFT(E158,3)="213",LEFT(E158,3)="221",LEFT(E158,3)="251",LEFT(E158,3)="261"),C158,0)</f>
        <v>0</v>
      </c>
      <c r="J158" s="27">
        <f t="shared" ref="J158" si="723">F158+G158+H158-I158</f>
        <v>0</v>
      </c>
      <c r="K158" s="17">
        <f t="shared" ref="K158" si="724">G159</f>
        <v>0</v>
      </c>
      <c r="L158" s="17">
        <f t="shared" ref="L158" si="725">H159</f>
        <v>0</v>
      </c>
      <c r="M158">
        <f t="shared" ref="M158" si="726">IF($F158&lt;0,$F158,0)</f>
        <v>0</v>
      </c>
      <c r="N158">
        <f t="shared" ref="N158" si="727">IF($F158&gt;0,$F158,0)</f>
        <v>0</v>
      </c>
      <c r="O158" s="34">
        <f t="shared" ref="O158" si="728">IF(AND($F158&lt;&gt;0,$K158=0,$L158=0,$I158&lt;&gt;0,$I158&gt;0),$I158,0)</f>
        <v>0</v>
      </c>
      <c r="P158" s="34">
        <f t="shared" ref="P158" si="729">IF(AND($F158&lt;&gt;0,$K158=0,$L158=0,$I158&lt;&gt;0,$I158&lt;0),$I158,0)</f>
        <v>0</v>
      </c>
      <c r="Q158">
        <f>IF(LEFT(D158,1)&lt;"5",C158,0)</f>
        <v>0</v>
      </c>
      <c r="R158">
        <f t="shared" ref="R158" si="730">IF(LEFT(E158,1)&lt;"5",-C158,0)</f>
        <v>0</v>
      </c>
      <c r="S158" s="36" t="str">
        <f t="shared" ref="S158" si="731">IF(Q158&lt;&gt;0,IF(G159&lt;&gt;"",G159,IF(H159&lt;&gt;"",H159,F159)),"")</f>
        <v/>
      </c>
      <c r="T158" s="36" t="str">
        <f t="shared" ref="T158" si="732">IF(R158&lt;&gt;0,IF(H159&lt;&gt;"",H159,IF(G159&lt;&gt;"",G159,F159)),"")</f>
        <v/>
      </c>
    </row>
    <row r="159" spans="1:20" ht="15" customHeight="1" thickBot="1">
      <c r="A159" s="137"/>
      <c r="B159" s="173"/>
      <c r="C159" s="141"/>
      <c r="D159" s="143"/>
      <c r="E159" s="145"/>
      <c r="F159" s="23"/>
      <c r="G159" s="11"/>
      <c r="H159" s="12"/>
      <c r="I159" s="147"/>
      <c r="J159" s="27"/>
      <c r="O159" s="34"/>
      <c r="P159" s="34"/>
    </row>
    <row r="160" spans="1:20" ht="15" customHeight="1">
      <c r="A160" s="136"/>
      <c r="B160" s="172"/>
      <c r="C160" s="140"/>
      <c r="D160" s="142"/>
      <c r="E160" s="144"/>
      <c r="F160" s="22"/>
      <c r="G160" s="18"/>
      <c r="H160" s="18"/>
      <c r="I160" s="146">
        <f t="shared" ref="I160" si="733">IF(OR(LEFT(D160,3) = "211",LEFT(D160,3) = "213",LEFT(D160,3) = "221",LEFT(D160,3) = "251",LEFT(D160,3) = "261"),C160,0)-IF(OR(LEFT(E160,3)="211",LEFT(E160,3)="213",LEFT(E160,3)="221",LEFT(E160,3)="251",LEFT(E160,3)="261"),C160,0)</f>
        <v>0</v>
      </c>
      <c r="J160" s="27">
        <f t="shared" ref="J160" si="734">F160+G160+H160-I160</f>
        <v>0</v>
      </c>
      <c r="K160" s="17">
        <f t="shared" ref="K160" si="735">G161</f>
        <v>0</v>
      </c>
      <c r="L160" s="17">
        <f t="shared" ref="L160" si="736">H161</f>
        <v>0</v>
      </c>
      <c r="M160">
        <f t="shared" ref="M160" si="737">IF($F160&lt;0,$F160,0)</f>
        <v>0</v>
      </c>
      <c r="N160">
        <f t="shared" ref="N160" si="738">IF($F160&gt;0,$F160,0)</f>
        <v>0</v>
      </c>
      <c r="O160" s="34">
        <f t="shared" ref="O160" si="739">IF(AND($F160&lt;&gt;0,$K160=0,$L160=0,$I160&lt;&gt;0,$I160&gt;0),$I160,0)</f>
        <v>0</v>
      </c>
      <c r="P160" s="34">
        <f t="shared" ref="P160" si="740">IF(AND($F160&lt;&gt;0,$K160=0,$L160=0,$I160&lt;&gt;0,$I160&lt;0),$I160,0)</f>
        <v>0</v>
      </c>
      <c r="Q160">
        <f>IF(LEFT(D160,1)&lt;"5",C160,0)</f>
        <v>0</v>
      </c>
      <c r="R160">
        <f t="shared" ref="R160" si="741">IF(LEFT(E160,1)&lt;"5",-C160,0)</f>
        <v>0</v>
      </c>
      <c r="S160" s="36" t="str">
        <f t="shared" ref="S160" si="742">IF(Q160&lt;&gt;0,IF(G161&lt;&gt;"",G161,IF(H161&lt;&gt;"",H161,F161)),"")</f>
        <v/>
      </c>
      <c r="T160" s="36" t="str">
        <f t="shared" ref="T160" si="743">IF(R160&lt;&gt;0,IF(H161&lt;&gt;"",H161,IF(G161&lt;&gt;"",G161,F161)),"")</f>
        <v/>
      </c>
    </row>
    <row r="161" spans="1:20" ht="15" customHeight="1" thickBot="1">
      <c r="A161" s="137"/>
      <c r="B161" s="173"/>
      <c r="C161" s="141"/>
      <c r="D161" s="143"/>
      <c r="E161" s="145"/>
      <c r="F161" s="23"/>
      <c r="G161" s="11"/>
      <c r="H161" s="12"/>
      <c r="I161" s="147"/>
      <c r="J161" s="27"/>
      <c r="O161" s="34"/>
      <c r="P161" s="34"/>
    </row>
    <row r="162" spans="1:20" ht="15" customHeight="1">
      <c r="A162" s="136"/>
      <c r="B162" s="172"/>
      <c r="C162" s="140"/>
      <c r="D162" s="142"/>
      <c r="E162" s="144"/>
      <c r="F162" s="22"/>
      <c r="G162" s="18"/>
      <c r="H162" s="18"/>
      <c r="I162" s="146">
        <f t="shared" ref="I162" si="744">IF(OR(LEFT(D162,3) = "211",LEFT(D162,3) = "213",LEFT(D162,3) = "221",LEFT(D162,3) = "251",LEFT(D162,3) = "261"),C162,0)-IF(OR(LEFT(E162,3)="211",LEFT(E162,3)="213",LEFT(E162,3)="221",LEFT(E162,3)="251",LEFT(E162,3)="261"),C162,0)</f>
        <v>0</v>
      </c>
      <c r="J162" s="27">
        <f t="shared" ref="J162" si="745">F162+G162+H162-I162</f>
        <v>0</v>
      </c>
      <c r="K162" s="17">
        <f t="shared" ref="K162" si="746">G163</f>
        <v>0</v>
      </c>
      <c r="L162" s="17">
        <f t="shared" ref="L162" si="747">H163</f>
        <v>0</v>
      </c>
      <c r="M162">
        <f t="shared" ref="M162" si="748">IF($F162&lt;0,$F162,0)</f>
        <v>0</v>
      </c>
      <c r="N162">
        <f t="shared" ref="N162" si="749">IF($F162&gt;0,$F162,0)</f>
        <v>0</v>
      </c>
      <c r="O162" s="34">
        <f t="shared" ref="O162" si="750">IF(AND($F162&lt;&gt;0,$K162=0,$L162=0,$I162&lt;&gt;0,$I162&gt;0),$I162,0)</f>
        <v>0</v>
      </c>
      <c r="P162" s="34">
        <f t="shared" ref="P162" si="751">IF(AND($F162&lt;&gt;0,$K162=0,$L162=0,$I162&lt;&gt;0,$I162&lt;0),$I162,0)</f>
        <v>0</v>
      </c>
      <c r="Q162">
        <f>IF(LEFT(D162,1)&lt;"5",C162,0)</f>
        <v>0</v>
      </c>
      <c r="R162">
        <f t="shared" ref="R162" si="752">IF(LEFT(E162,1)&lt;"5",-C162,0)</f>
        <v>0</v>
      </c>
      <c r="S162" s="36" t="str">
        <f t="shared" ref="S162" si="753">IF(Q162&lt;&gt;0,IF(G163&lt;&gt;"",G163,IF(H163&lt;&gt;"",H163,F163)),"")</f>
        <v/>
      </c>
      <c r="T162" s="36" t="str">
        <f t="shared" ref="T162" si="754">IF(R162&lt;&gt;0,IF(H163&lt;&gt;"",H163,IF(G163&lt;&gt;"",G163,F163)),"")</f>
        <v/>
      </c>
    </row>
    <row r="163" spans="1:20" ht="15" customHeight="1" thickBot="1">
      <c r="A163" s="137"/>
      <c r="B163" s="173"/>
      <c r="C163" s="141"/>
      <c r="D163" s="143"/>
      <c r="E163" s="145"/>
      <c r="F163" s="23"/>
      <c r="G163" s="11"/>
      <c r="H163" s="12"/>
      <c r="I163" s="147"/>
      <c r="J163" s="27"/>
      <c r="O163" s="34"/>
      <c r="P163" s="34"/>
    </row>
    <row r="164" spans="1:20" ht="15" customHeight="1">
      <c r="A164" s="136"/>
      <c r="B164" s="172"/>
      <c r="C164" s="140"/>
      <c r="D164" s="142"/>
      <c r="E164" s="144"/>
      <c r="F164" s="22"/>
      <c r="G164" s="18"/>
      <c r="H164" s="18"/>
      <c r="I164" s="146">
        <f t="shared" ref="I164" si="755">IF(OR(LEFT(D164,3) = "211",LEFT(D164,3) = "213",LEFT(D164,3) = "221",LEFT(D164,3) = "251",LEFT(D164,3) = "261"),C164,0)-IF(OR(LEFT(E164,3)="211",LEFT(E164,3)="213",LEFT(E164,3)="221",LEFT(E164,3)="251",LEFT(E164,3)="261"),C164,0)</f>
        <v>0</v>
      </c>
      <c r="J164" s="27">
        <f t="shared" ref="J164" si="756">F164+G164+H164-I164</f>
        <v>0</v>
      </c>
      <c r="K164" s="17">
        <f t="shared" ref="K164" si="757">G165</f>
        <v>0</v>
      </c>
      <c r="L164" s="17">
        <f t="shared" ref="L164" si="758">H165</f>
        <v>0</v>
      </c>
      <c r="M164">
        <f t="shared" ref="M164" si="759">IF($F164&lt;0,$F164,0)</f>
        <v>0</v>
      </c>
      <c r="N164">
        <f t="shared" ref="N164" si="760">IF($F164&gt;0,$F164,0)</f>
        <v>0</v>
      </c>
      <c r="O164" s="34">
        <f t="shared" ref="O164" si="761">IF(AND($F164&lt;&gt;0,$K164=0,$L164=0,$I164&lt;&gt;0,$I164&gt;0),$I164,0)</f>
        <v>0</v>
      </c>
      <c r="P164" s="34">
        <f t="shared" ref="P164" si="762">IF(AND($F164&lt;&gt;0,$K164=0,$L164=0,$I164&lt;&gt;0,$I164&lt;0),$I164,0)</f>
        <v>0</v>
      </c>
      <c r="Q164">
        <f>IF(LEFT(D164,1)&lt;"5",C164,0)</f>
        <v>0</v>
      </c>
      <c r="R164">
        <f t="shared" ref="R164" si="763">IF(LEFT(E164,1)&lt;"5",-C164,0)</f>
        <v>0</v>
      </c>
      <c r="S164" s="36" t="str">
        <f t="shared" ref="S164" si="764">IF(Q164&lt;&gt;0,IF(G165&lt;&gt;"",G165,IF(H165&lt;&gt;"",H165,F165)),"")</f>
        <v/>
      </c>
      <c r="T164" s="36" t="str">
        <f t="shared" ref="T164" si="765">IF(R164&lt;&gt;0,IF(H165&lt;&gt;"",H165,IF(G165&lt;&gt;"",G165,F165)),"")</f>
        <v/>
      </c>
    </row>
    <row r="165" spans="1:20" ht="15" customHeight="1" thickBot="1">
      <c r="A165" s="137"/>
      <c r="B165" s="173"/>
      <c r="C165" s="141"/>
      <c r="D165" s="143"/>
      <c r="E165" s="145"/>
      <c r="F165" s="23"/>
      <c r="G165" s="11"/>
      <c r="H165" s="12"/>
      <c r="I165" s="147"/>
      <c r="J165" s="27"/>
      <c r="O165" s="34"/>
      <c r="P165" s="34"/>
    </row>
    <row r="166" spans="1:20" ht="15" customHeight="1">
      <c r="A166" s="136"/>
      <c r="B166" s="172"/>
      <c r="C166" s="140"/>
      <c r="D166" s="142"/>
      <c r="E166" s="144"/>
      <c r="F166" s="22"/>
      <c r="G166" s="18"/>
      <c r="H166" s="18"/>
      <c r="I166" s="146">
        <f t="shared" ref="I166" si="766">IF(OR(LEFT(D166,3) = "211",LEFT(D166,3) = "213",LEFT(D166,3) = "221",LEFT(D166,3) = "251",LEFT(D166,3) = "261"),C166,0)-IF(OR(LEFT(E166,3)="211",LEFT(E166,3)="213",LEFT(E166,3)="221",LEFT(E166,3)="251",LEFT(E166,3)="261"),C166,0)</f>
        <v>0</v>
      </c>
      <c r="J166" s="27">
        <f t="shared" ref="J166" si="767">F166+G166+H166-I166</f>
        <v>0</v>
      </c>
      <c r="K166" s="17">
        <f t="shared" ref="K166" si="768">G167</f>
        <v>0</v>
      </c>
      <c r="L166" s="17">
        <f t="shared" ref="L166" si="769">H167</f>
        <v>0</v>
      </c>
      <c r="M166">
        <f t="shared" ref="M166" si="770">IF($F166&lt;0,$F166,0)</f>
        <v>0</v>
      </c>
      <c r="N166">
        <f t="shared" ref="N166" si="771">IF($F166&gt;0,$F166,0)</f>
        <v>0</v>
      </c>
      <c r="O166" s="34">
        <f t="shared" ref="O166" si="772">IF(AND($F166&lt;&gt;0,$K166=0,$L166=0,$I166&lt;&gt;0,$I166&gt;0),$I166,0)</f>
        <v>0</v>
      </c>
      <c r="P166" s="34">
        <f t="shared" ref="P166" si="773">IF(AND($F166&lt;&gt;0,$K166=0,$L166=0,$I166&lt;&gt;0,$I166&lt;0),$I166,0)</f>
        <v>0</v>
      </c>
      <c r="Q166">
        <f>IF(LEFT(D166,1)&lt;"5",C166,0)</f>
        <v>0</v>
      </c>
      <c r="R166">
        <f t="shared" ref="R166" si="774">IF(LEFT(E166,1)&lt;"5",-C166,0)</f>
        <v>0</v>
      </c>
      <c r="S166" s="36" t="str">
        <f t="shared" ref="S166" si="775">IF(Q166&lt;&gt;0,IF(G167&lt;&gt;"",G167,IF(H167&lt;&gt;"",H167,F167)),"")</f>
        <v/>
      </c>
      <c r="T166" s="36" t="str">
        <f t="shared" ref="T166" si="776">IF(R166&lt;&gt;0,IF(H167&lt;&gt;"",H167,IF(G167&lt;&gt;"",G167,F167)),"")</f>
        <v/>
      </c>
    </row>
    <row r="167" spans="1:20" ht="15" customHeight="1" thickBot="1">
      <c r="A167" s="137"/>
      <c r="B167" s="173"/>
      <c r="C167" s="141"/>
      <c r="D167" s="143"/>
      <c r="E167" s="145"/>
      <c r="F167" s="23"/>
      <c r="G167" s="11"/>
      <c r="H167" s="12"/>
      <c r="I167" s="147"/>
      <c r="J167" s="27"/>
      <c r="O167" s="34"/>
      <c r="P167" s="34"/>
    </row>
    <row r="168" spans="1:20" ht="15" customHeight="1">
      <c r="A168" s="171"/>
      <c r="B168" s="172"/>
      <c r="C168" s="140"/>
      <c r="D168" s="142"/>
      <c r="E168" s="144"/>
      <c r="F168" s="22"/>
      <c r="G168" s="18"/>
      <c r="H168" s="18"/>
      <c r="I168" s="146">
        <f t="shared" ref="I168" si="777">IF(OR(LEFT(D168,3) = "211",LEFT(D168,3) = "213",LEFT(D168,3) = "221",LEFT(D168,3) = "251",LEFT(D168,3) = "261"),C168,0)-IF(OR(LEFT(E168,3)="211",LEFT(E168,3)="213",LEFT(E168,3)="221",LEFT(E168,3)="251",LEFT(E168,3)="261"),C168,0)</f>
        <v>0</v>
      </c>
      <c r="J168" s="27">
        <f t="shared" ref="J168" si="778">F168+G168+H168-I168</f>
        <v>0</v>
      </c>
      <c r="K168" s="17">
        <f t="shared" ref="K168" si="779">G169</f>
        <v>0</v>
      </c>
      <c r="L168" s="17">
        <f t="shared" ref="L168" si="780">H169</f>
        <v>0</v>
      </c>
      <c r="M168">
        <f t="shared" ref="M168" si="781">IF($F168&lt;0,$F168,0)</f>
        <v>0</v>
      </c>
      <c r="N168">
        <f t="shared" ref="N168" si="782">IF($F168&gt;0,$F168,0)</f>
        <v>0</v>
      </c>
      <c r="O168" s="34">
        <f t="shared" ref="O168" si="783">IF(AND($F168&lt;&gt;0,$K168=0,$L168=0,$I168&lt;&gt;0,$I168&gt;0),$I168,0)</f>
        <v>0</v>
      </c>
      <c r="P168" s="34">
        <f t="shared" ref="P168" si="784">IF(AND($F168&lt;&gt;0,$K168=0,$L168=0,$I168&lt;&gt;0,$I168&lt;0),$I168,0)</f>
        <v>0</v>
      </c>
      <c r="Q168">
        <f>IF(LEFT(D168,1)&lt;"5",C168,0)</f>
        <v>0</v>
      </c>
      <c r="R168">
        <f t="shared" ref="R168" si="785">IF(LEFT(E168,1)&lt;"5",-C168,0)</f>
        <v>0</v>
      </c>
      <c r="S168" s="36" t="str">
        <f t="shared" ref="S168" si="786">IF(Q168&lt;&gt;0,IF(G169&lt;&gt;"",G169,IF(H169&lt;&gt;"",H169,F169)),"")</f>
        <v/>
      </c>
      <c r="T168" s="36" t="str">
        <f t="shared" ref="T168" si="787">IF(R168&lt;&gt;0,IF(H169&lt;&gt;"",H169,IF(G169&lt;&gt;"",G169,F169)),"")</f>
        <v/>
      </c>
    </row>
    <row r="169" spans="1:20" ht="15" customHeight="1" thickBot="1">
      <c r="A169" s="160"/>
      <c r="B169" s="173"/>
      <c r="C169" s="141"/>
      <c r="D169" s="143"/>
      <c r="E169" s="145"/>
      <c r="F169" s="23"/>
      <c r="G169" s="11"/>
      <c r="H169" s="12"/>
      <c r="I169" s="147"/>
      <c r="J169" s="27"/>
      <c r="O169" s="34"/>
      <c r="P169" s="34"/>
    </row>
    <row r="170" spans="1:20" ht="15" customHeight="1">
      <c r="A170" s="171"/>
      <c r="B170" s="172"/>
      <c r="C170" s="140"/>
      <c r="D170" s="142"/>
      <c r="E170" s="144"/>
      <c r="F170" s="22"/>
      <c r="G170" s="18"/>
      <c r="H170" s="18"/>
      <c r="I170" s="146">
        <f t="shared" ref="I170" si="788">IF(OR(LEFT(D170,3) = "211",LEFT(D170,3) = "213",LEFT(D170,3) = "221",LEFT(D170,3) = "251",LEFT(D170,3) = "261"),C170,0)-IF(OR(LEFT(E170,3)="211",LEFT(E170,3)="213",LEFT(E170,3)="221",LEFT(E170,3)="251",LEFT(E170,3)="261"),C170,0)</f>
        <v>0</v>
      </c>
      <c r="J170" s="27">
        <f t="shared" ref="J170" si="789">F170+G170+H170-I170</f>
        <v>0</v>
      </c>
      <c r="K170" s="17">
        <f t="shared" ref="K170" si="790">G171</f>
        <v>0</v>
      </c>
      <c r="L170" s="17">
        <f t="shared" ref="L170" si="791">H171</f>
        <v>0</v>
      </c>
      <c r="M170">
        <f t="shared" ref="M170" si="792">IF($F170&lt;0,$F170,0)</f>
        <v>0</v>
      </c>
      <c r="N170">
        <f t="shared" ref="N170" si="793">IF($F170&gt;0,$F170,0)</f>
        <v>0</v>
      </c>
      <c r="O170" s="34">
        <f t="shared" ref="O170" si="794">IF(AND($F170&lt;&gt;0,$K170=0,$L170=0,$I170&lt;&gt;0,$I170&gt;0),$I170,0)</f>
        <v>0</v>
      </c>
      <c r="P170" s="34">
        <f t="shared" ref="P170" si="795">IF(AND($F170&lt;&gt;0,$K170=0,$L170=0,$I170&lt;&gt;0,$I170&lt;0),$I170,0)</f>
        <v>0</v>
      </c>
      <c r="Q170">
        <f>IF(LEFT(D170,1)&lt;"5",C170,0)</f>
        <v>0</v>
      </c>
      <c r="R170">
        <f t="shared" ref="R170" si="796">IF(LEFT(E170,1)&lt;"5",-C170,0)</f>
        <v>0</v>
      </c>
      <c r="S170" s="36" t="str">
        <f t="shared" ref="S170" si="797">IF(Q170&lt;&gt;0,IF(G171&lt;&gt;"",G171,IF(H171&lt;&gt;"",H171,F171)),"")</f>
        <v/>
      </c>
      <c r="T170" s="36" t="str">
        <f t="shared" ref="T170" si="798">IF(R170&lt;&gt;0,IF(H171&lt;&gt;"",H171,IF(G171&lt;&gt;"",G171,F171)),"")</f>
        <v/>
      </c>
    </row>
    <row r="171" spans="1:20" ht="15" customHeight="1" thickBot="1">
      <c r="A171" s="160"/>
      <c r="B171" s="173"/>
      <c r="C171" s="141"/>
      <c r="D171" s="143"/>
      <c r="E171" s="145"/>
      <c r="F171" s="23"/>
      <c r="G171" s="11"/>
      <c r="H171" s="12"/>
      <c r="I171" s="147"/>
      <c r="J171" s="27"/>
      <c r="O171" s="34"/>
      <c r="P171" s="34"/>
    </row>
    <row r="172" spans="1:20" ht="15" customHeight="1">
      <c r="A172" s="171"/>
      <c r="B172" s="172"/>
      <c r="C172" s="140"/>
      <c r="D172" s="142"/>
      <c r="E172" s="144"/>
      <c r="F172" s="22"/>
      <c r="G172" s="18"/>
      <c r="H172" s="18"/>
      <c r="I172" s="146">
        <f t="shared" ref="I172" si="799">IF(OR(LEFT(D172,3) = "211",LEFT(D172,3) = "213",LEFT(D172,3) = "221",LEFT(D172,3) = "251",LEFT(D172,3) = "261"),C172,0)-IF(OR(LEFT(E172,3)="211",LEFT(E172,3)="213",LEFT(E172,3)="221",LEFT(E172,3)="251",LEFT(E172,3)="261"),C172,0)</f>
        <v>0</v>
      </c>
      <c r="J172" s="27">
        <f t="shared" ref="J172" si="800">F172+G172+H172-I172</f>
        <v>0</v>
      </c>
      <c r="K172" s="17">
        <f t="shared" ref="K172" si="801">G173</f>
        <v>0</v>
      </c>
      <c r="L172" s="17">
        <f t="shared" ref="L172" si="802">H173</f>
        <v>0</v>
      </c>
      <c r="M172">
        <f t="shared" ref="M172" si="803">IF($F172&lt;0,$F172,0)</f>
        <v>0</v>
      </c>
      <c r="N172">
        <f t="shared" ref="N172" si="804">IF($F172&gt;0,$F172,0)</f>
        <v>0</v>
      </c>
      <c r="O172" s="34">
        <f t="shared" ref="O172" si="805">IF(AND($F172&lt;&gt;0,$K172=0,$L172=0,$I172&lt;&gt;0,$I172&gt;0),$I172,0)</f>
        <v>0</v>
      </c>
      <c r="P172" s="34">
        <f t="shared" ref="P172" si="806">IF(AND($F172&lt;&gt;0,$K172=0,$L172=0,$I172&lt;&gt;0,$I172&lt;0),$I172,0)</f>
        <v>0</v>
      </c>
      <c r="Q172">
        <f>IF(LEFT(D172,1)&lt;"5",C172,0)</f>
        <v>0</v>
      </c>
      <c r="R172">
        <f t="shared" ref="R172" si="807">IF(LEFT(E172,1)&lt;"5",-C172,0)</f>
        <v>0</v>
      </c>
      <c r="S172" s="36" t="str">
        <f t="shared" ref="S172" si="808">IF(Q172&lt;&gt;0,IF(G173&lt;&gt;"",G173,IF(H173&lt;&gt;"",H173,F173)),"")</f>
        <v/>
      </c>
      <c r="T172" s="36" t="str">
        <f t="shared" ref="T172" si="809">IF(R172&lt;&gt;0,IF(H173&lt;&gt;"",H173,IF(G173&lt;&gt;"",G173,F173)),"")</f>
        <v/>
      </c>
    </row>
    <row r="173" spans="1:20" ht="15" customHeight="1" thickBot="1">
      <c r="A173" s="160"/>
      <c r="B173" s="173"/>
      <c r="C173" s="141"/>
      <c r="D173" s="143"/>
      <c r="E173" s="145"/>
      <c r="F173" s="23"/>
      <c r="G173" s="11"/>
      <c r="H173" s="12"/>
      <c r="I173" s="147"/>
      <c r="J173" s="27"/>
      <c r="O173" s="34"/>
      <c r="P173" s="34"/>
    </row>
    <row r="174" spans="1:20" ht="15" customHeight="1">
      <c r="A174" s="171"/>
      <c r="B174" s="172"/>
      <c r="C174" s="140"/>
      <c r="D174" s="142"/>
      <c r="E174" s="144"/>
      <c r="F174" s="22"/>
      <c r="G174" s="18"/>
      <c r="H174" s="18"/>
      <c r="I174" s="146">
        <f t="shared" ref="I174" si="810">IF(OR(LEFT(D174,3) = "211",LEFT(D174,3) = "213",LEFT(D174,3) = "221",LEFT(D174,3) = "251",LEFT(D174,3) = "261"),C174,0)-IF(OR(LEFT(E174,3)="211",LEFT(E174,3)="213",LEFT(E174,3)="221",LEFT(E174,3)="251",LEFT(E174,3)="261"),C174,0)</f>
        <v>0</v>
      </c>
      <c r="J174" s="27">
        <f t="shared" ref="J174" si="811">F174+G174+H174-I174</f>
        <v>0</v>
      </c>
      <c r="K174" s="17">
        <f t="shared" ref="K174" si="812">G175</f>
        <v>0</v>
      </c>
      <c r="L174" s="17">
        <f t="shared" ref="L174" si="813">H175</f>
        <v>0</v>
      </c>
      <c r="M174">
        <f t="shared" ref="M174" si="814">IF($F174&lt;0,$F174,0)</f>
        <v>0</v>
      </c>
      <c r="N174">
        <f t="shared" ref="N174" si="815">IF($F174&gt;0,$F174,0)</f>
        <v>0</v>
      </c>
      <c r="O174" s="34">
        <f t="shared" ref="O174" si="816">IF(AND($F174&lt;&gt;0,$K174=0,$L174=0,$I174&lt;&gt;0,$I174&gt;0),$I174,0)</f>
        <v>0</v>
      </c>
      <c r="P174" s="34">
        <f t="shared" ref="P174" si="817">IF(AND($F174&lt;&gt;0,$K174=0,$L174=0,$I174&lt;&gt;0,$I174&lt;0),$I174,0)</f>
        <v>0</v>
      </c>
      <c r="Q174">
        <f>IF(LEFT(D174,1)&lt;"5",C174,0)</f>
        <v>0</v>
      </c>
      <c r="R174">
        <f t="shared" ref="R174" si="818">IF(LEFT(E174,1)&lt;"5",-C174,0)</f>
        <v>0</v>
      </c>
      <c r="S174" s="36" t="str">
        <f t="shared" ref="S174" si="819">IF(Q174&lt;&gt;0,IF(G175&lt;&gt;"",G175,IF(H175&lt;&gt;"",H175,F175)),"")</f>
        <v/>
      </c>
      <c r="T174" s="36" t="str">
        <f t="shared" ref="T174" si="820">IF(R174&lt;&gt;0,IF(H175&lt;&gt;"",H175,IF(G175&lt;&gt;"",G175,F175)),"")</f>
        <v/>
      </c>
    </row>
    <row r="175" spans="1:20" ht="15" customHeight="1" thickBot="1">
      <c r="A175" s="160"/>
      <c r="B175" s="173"/>
      <c r="C175" s="141"/>
      <c r="D175" s="143"/>
      <c r="E175" s="145"/>
      <c r="F175" s="23"/>
      <c r="G175" s="11"/>
      <c r="H175" s="12"/>
      <c r="I175" s="147"/>
      <c r="J175" s="27"/>
      <c r="O175" s="34"/>
      <c r="P175" s="34"/>
    </row>
    <row r="176" spans="1:20" ht="15" customHeight="1">
      <c r="A176" s="171"/>
      <c r="B176" s="172"/>
      <c r="C176" s="140"/>
      <c r="D176" s="142"/>
      <c r="E176" s="144"/>
      <c r="F176" s="22"/>
      <c r="G176" s="18"/>
      <c r="H176" s="18"/>
      <c r="I176" s="146">
        <f t="shared" ref="I176" si="821">IF(OR(LEFT(D176,3) = "211",LEFT(D176,3) = "213",LEFT(D176,3) = "221",LEFT(D176,3) = "251",LEFT(D176,3) = "261"),C176,0)-IF(OR(LEFT(E176,3)="211",LEFT(E176,3)="213",LEFT(E176,3)="221",LEFT(E176,3)="251",LEFT(E176,3)="261"),C176,0)</f>
        <v>0</v>
      </c>
      <c r="J176" s="27">
        <f t="shared" ref="J176" si="822">F176+G176+H176-I176</f>
        <v>0</v>
      </c>
      <c r="K176" s="17">
        <f t="shared" ref="K176" si="823">G177</f>
        <v>0</v>
      </c>
      <c r="L176" s="17">
        <f t="shared" ref="L176" si="824">H177</f>
        <v>0</v>
      </c>
      <c r="M176">
        <f t="shared" ref="M176" si="825">IF($F176&lt;0,$F176,0)</f>
        <v>0</v>
      </c>
      <c r="N176">
        <f t="shared" ref="N176" si="826">IF($F176&gt;0,$F176,0)</f>
        <v>0</v>
      </c>
      <c r="O176" s="34">
        <f t="shared" ref="O176" si="827">IF(AND($F176&lt;&gt;0,$K176=0,$L176=0,$I176&lt;&gt;0,$I176&gt;0),$I176,0)</f>
        <v>0</v>
      </c>
      <c r="P176" s="34">
        <f t="shared" ref="P176" si="828">IF(AND($F176&lt;&gt;0,$K176=0,$L176=0,$I176&lt;&gt;0,$I176&lt;0),$I176,0)</f>
        <v>0</v>
      </c>
      <c r="Q176">
        <f>IF(LEFT(D176,1)&lt;"5",C176,0)</f>
        <v>0</v>
      </c>
      <c r="R176">
        <f t="shared" ref="R176" si="829">IF(LEFT(E176,1)&lt;"5",-C176,0)</f>
        <v>0</v>
      </c>
      <c r="S176" s="36" t="str">
        <f t="shared" ref="S176" si="830">IF(Q176&lt;&gt;0,IF(G177&lt;&gt;"",G177,IF(H177&lt;&gt;"",H177,F177)),"")</f>
        <v/>
      </c>
      <c r="T176" s="36" t="str">
        <f t="shared" ref="T176" si="831">IF(R176&lt;&gt;0,IF(H177&lt;&gt;"",H177,IF(G177&lt;&gt;"",G177,F177)),"")</f>
        <v/>
      </c>
    </row>
    <row r="177" spans="1:20" ht="15" customHeight="1" thickBot="1">
      <c r="A177" s="160"/>
      <c r="B177" s="173"/>
      <c r="C177" s="141"/>
      <c r="D177" s="143"/>
      <c r="E177" s="145"/>
      <c r="F177" s="23"/>
      <c r="G177" s="11"/>
      <c r="H177" s="12"/>
      <c r="I177" s="147"/>
      <c r="J177" s="27"/>
      <c r="O177" s="34"/>
      <c r="P177" s="34"/>
    </row>
    <row r="178" spans="1:20">
      <c r="A178" s="171"/>
      <c r="B178" s="172"/>
      <c r="C178" s="140"/>
      <c r="D178" s="142"/>
      <c r="E178" s="144"/>
      <c r="F178" s="22"/>
      <c r="G178" s="18"/>
      <c r="H178" s="18"/>
      <c r="I178" s="146">
        <f t="shared" ref="I178" si="832">IF(OR(LEFT(D178,3) = "211",LEFT(D178,3) = "213",LEFT(D178,3) = "221",LEFT(D178,3) = "251",LEFT(D178,3) = "261"),C178,0)-IF(OR(LEFT(E178,3)="211",LEFT(E178,3)="213",LEFT(E178,3)="221",LEFT(E178,3)="251",LEFT(E178,3)="261"),C178,0)</f>
        <v>0</v>
      </c>
      <c r="J178" s="27">
        <f t="shared" ref="J178" si="833">F178+G178+H178-I178</f>
        <v>0</v>
      </c>
      <c r="K178" s="17">
        <f t="shared" ref="K178" si="834">G179</f>
        <v>0</v>
      </c>
      <c r="L178" s="17">
        <f t="shared" ref="L178" si="835">H179</f>
        <v>0</v>
      </c>
      <c r="M178">
        <f t="shared" ref="M178" si="836">IF($F178&lt;0,$F178,0)</f>
        <v>0</v>
      </c>
      <c r="N178">
        <f t="shared" ref="N178" si="837">IF($F178&gt;0,$F178,0)</f>
        <v>0</v>
      </c>
      <c r="O178" s="34">
        <f t="shared" ref="O178" si="838">IF(AND($F178&lt;&gt;0,$K178=0,$L178=0,$I178&lt;&gt;0,$I178&gt;0),$I178,0)</f>
        <v>0</v>
      </c>
      <c r="P178" s="34">
        <f t="shared" ref="P178" si="839">IF(AND($F178&lt;&gt;0,$K178=0,$L178=0,$I178&lt;&gt;0,$I178&lt;0),$I178,0)</f>
        <v>0</v>
      </c>
      <c r="Q178">
        <f>IF(LEFT(D178,1)&lt;"5",C178,0)</f>
        <v>0</v>
      </c>
      <c r="R178">
        <f t="shared" ref="R178" si="840">IF(LEFT(E178,1)&lt;"5",-C178,0)</f>
        <v>0</v>
      </c>
      <c r="S178" s="36" t="str">
        <f t="shared" ref="S178" si="841">IF(Q178&lt;&gt;0,IF(G179&lt;&gt;"",G179,IF(H179&lt;&gt;"",H179,F179)),"")</f>
        <v/>
      </c>
      <c r="T178" s="36" t="str">
        <f t="shared" ref="T178" si="842">IF(R178&lt;&gt;0,IF(H179&lt;&gt;"",H179,IF(G179&lt;&gt;"",G179,F179)),"")</f>
        <v/>
      </c>
    </row>
    <row r="179" spans="1:20" ht="15.75" thickBot="1">
      <c r="A179" s="160"/>
      <c r="B179" s="173"/>
      <c r="C179" s="141"/>
      <c r="D179" s="143"/>
      <c r="E179" s="145"/>
      <c r="F179" s="23"/>
      <c r="G179" s="11"/>
      <c r="H179" s="12"/>
      <c r="I179" s="147"/>
      <c r="J179" s="27"/>
      <c r="O179" s="34"/>
      <c r="P179" s="34"/>
    </row>
    <row r="180" spans="1:20">
      <c r="A180" s="171"/>
      <c r="B180" s="172"/>
      <c r="C180" s="140"/>
      <c r="D180" s="142"/>
      <c r="E180" s="144"/>
      <c r="F180" s="22"/>
      <c r="G180" s="18"/>
      <c r="H180" s="18"/>
      <c r="I180" s="146">
        <f t="shared" ref="I180" si="843">IF(OR(LEFT(D180,3) = "211",LEFT(D180,3) = "213",LEFT(D180,3) = "221",LEFT(D180,3) = "251",LEFT(D180,3) = "261"),C180,0)-IF(OR(LEFT(E180,3)="211",LEFT(E180,3)="213",LEFT(E180,3)="221",LEFT(E180,3)="251",LEFT(E180,3)="261"),C180,0)</f>
        <v>0</v>
      </c>
      <c r="J180" s="27">
        <f t="shared" ref="J180" si="844">F180+G180+H180-I180</f>
        <v>0</v>
      </c>
      <c r="K180" s="17">
        <f t="shared" ref="K180" si="845">G181</f>
        <v>0</v>
      </c>
      <c r="L180" s="17">
        <f t="shared" ref="L180" si="846">H181</f>
        <v>0</v>
      </c>
      <c r="M180">
        <f t="shared" ref="M180" si="847">IF($F180&lt;0,$F180,0)</f>
        <v>0</v>
      </c>
      <c r="N180">
        <f t="shared" ref="N180" si="848">IF($F180&gt;0,$F180,0)</f>
        <v>0</v>
      </c>
      <c r="O180" s="34">
        <f t="shared" ref="O180" si="849">IF(AND($F180&lt;&gt;0,$K180=0,$L180=0,$I180&lt;&gt;0,$I180&gt;0),$I180,0)</f>
        <v>0</v>
      </c>
      <c r="P180" s="34">
        <f t="shared" ref="P180" si="850">IF(AND($F180&lt;&gt;0,$K180=0,$L180=0,$I180&lt;&gt;0,$I180&lt;0),$I180,0)</f>
        <v>0</v>
      </c>
      <c r="Q180">
        <f>IF(LEFT(D180,1)&lt;"5",C180,0)</f>
        <v>0</v>
      </c>
      <c r="R180">
        <f t="shared" ref="R180" si="851">IF(LEFT(E180,1)&lt;"5",-C180,0)</f>
        <v>0</v>
      </c>
      <c r="S180" s="36" t="str">
        <f t="shared" ref="S180" si="852">IF(Q180&lt;&gt;0,IF(G181&lt;&gt;"",G181,IF(H181&lt;&gt;"",H181,F181)),"")</f>
        <v/>
      </c>
      <c r="T180" s="36" t="str">
        <f t="shared" ref="T180" si="853">IF(R180&lt;&gt;0,IF(H181&lt;&gt;"",H181,IF(G181&lt;&gt;"",G181,F181)),"")</f>
        <v/>
      </c>
    </row>
    <row r="181" spans="1:20" ht="15.75" thickBot="1">
      <c r="A181" s="160"/>
      <c r="B181" s="173"/>
      <c r="C181" s="141"/>
      <c r="D181" s="143"/>
      <c r="E181" s="145"/>
      <c r="F181" s="23"/>
      <c r="G181" s="11"/>
      <c r="H181" s="12"/>
      <c r="I181" s="147"/>
      <c r="J181" s="27"/>
      <c r="O181" s="34"/>
      <c r="P181" s="34"/>
    </row>
    <row r="182" spans="1:20">
      <c r="A182" s="171"/>
      <c r="B182" s="172"/>
      <c r="C182" s="140"/>
      <c r="D182" s="142"/>
      <c r="E182" s="144"/>
      <c r="F182" s="22"/>
      <c r="G182" s="18"/>
      <c r="H182" s="18"/>
      <c r="I182" s="146">
        <f t="shared" ref="I182" si="854">IF(OR(LEFT(D182,3) = "211",LEFT(D182,3) = "213",LEFT(D182,3) = "221",LEFT(D182,3) = "251",LEFT(D182,3) = "261"),C182,0)-IF(OR(LEFT(E182,3)="211",LEFT(E182,3)="213",LEFT(E182,3)="221",LEFT(E182,3)="251",LEFT(E182,3)="261"),C182,0)</f>
        <v>0</v>
      </c>
      <c r="J182" s="27">
        <f t="shared" ref="J182" si="855">F182+G182+H182-I182</f>
        <v>0</v>
      </c>
      <c r="K182" s="17">
        <f t="shared" ref="K182" si="856">G183</f>
        <v>0</v>
      </c>
      <c r="L182" s="17">
        <f t="shared" ref="L182" si="857">H183</f>
        <v>0</v>
      </c>
      <c r="M182">
        <f t="shared" ref="M182" si="858">IF($F182&lt;0,$F182,0)</f>
        <v>0</v>
      </c>
      <c r="N182">
        <f t="shared" ref="N182" si="859">IF($F182&gt;0,$F182,0)</f>
        <v>0</v>
      </c>
      <c r="O182" s="34">
        <f t="shared" ref="O182" si="860">IF(AND($F182&lt;&gt;0,$K182=0,$L182=0,$I182&lt;&gt;0,$I182&gt;0),$I182,0)</f>
        <v>0</v>
      </c>
      <c r="P182" s="34">
        <f t="shared" ref="P182" si="861">IF(AND($F182&lt;&gt;0,$K182=0,$L182=0,$I182&lt;&gt;0,$I182&lt;0),$I182,0)</f>
        <v>0</v>
      </c>
      <c r="Q182">
        <f>IF(LEFT(D182,1)&lt;"5",C182,0)</f>
        <v>0</v>
      </c>
      <c r="R182">
        <f t="shared" ref="R182" si="862">IF(LEFT(E182,1)&lt;"5",-C182,0)</f>
        <v>0</v>
      </c>
      <c r="S182" s="36" t="str">
        <f t="shared" ref="S182" si="863">IF(Q182&lt;&gt;0,IF(G183&lt;&gt;"",G183,IF(H183&lt;&gt;"",H183,F183)),"")</f>
        <v/>
      </c>
      <c r="T182" s="36" t="str">
        <f t="shared" ref="T182" si="864">IF(R182&lt;&gt;0,IF(H183&lt;&gt;"",H183,IF(G183&lt;&gt;"",G183,F183)),"")</f>
        <v/>
      </c>
    </row>
    <row r="183" spans="1:20" ht="15.75" thickBot="1">
      <c r="A183" s="160"/>
      <c r="B183" s="173"/>
      <c r="C183" s="141"/>
      <c r="D183" s="143"/>
      <c r="E183" s="145"/>
      <c r="F183" s="23"/>
      <c r="G183" s="11"/>
      <c r="H183" s="12"/>
      <c r="I183" s="147"/>
      <c r="J183" s="27"/>
      <c r="O183" s="34"/>
      <c r="P183" s="34"/>
    </row>
    <row r="184" spans="1:20">
      <c r="A184" s="171"/>
      <c r="B184" s="172"/>
      <c r="C184" s="140"/>
      <c r="D184" s="142"/>
      <c r="E184" s="144"/>
      <c r="F184" s="22"/>
      <c r="G184" s="18"/>
      <c r="H184" s="18"/>
      <c r="I184" s="146">
        <f t="shared" ref="I184" si="865">IF(OR(LEFT(D184,3) = "211",LEFT(D184,3) = "213",LEFT(D184,3) = "221",LEFT(D184,3) = "251",LEFT(D184,3) = "261"),C184,0)-IF(OR(LEFT(E184,3)="211",LEFT(E184,3)="213",LEFT(E184,3)="221",LEFT(E184,3)="251",LEFT(E184,3)="261"),C184,0)</f>
        <v>0</v>
      </c>
      <c r="J184" s="27">
        <f t="shared" ref="J184" si="866">F184+G184+H184-I184</f>
        <v>0</v>
      </c>
      <c r="K184" s="17">
        <f t="shared" ref="K184" si="867">G185</f>
        <v>0</v>
      </c>
      <c r="L184" s="17">
        <f t="shared" ref="L184" si="868">H185</f>
        <v>0</v>
      </c>
      <c r="M184">
        <f t="shared" ref="M184" si="869">IF($F184&lt;0,$F184,0)</f>
        <v>0</v>
      </c>
      <c r="N184">
        <f t="shared" ref="N184" si="870">IF($F184&gt;0,$F184,0)</f>
        <v>0</v>
      </c>
      <c r="O184" s="34">
        <f t="shared" ref="O184" si="871">IF(AND($F184&lt;&gt;0,$K184=0,$L184=0,$I184&lt;&gt;0,$I184&gt;0),$I184,0)</f>
        <v>0</v>
      </c>
      <c r="P184" s="34">
        <f t="shared" ref="P184" si="872">IF(AND($F184&lt;&gt;0,$K184=0,$L184=0,$I184&lt;&gt;0,$I184&lt;0),$I184,0)</f>
        <v>0</v>
      </c>
      <c r="Q184">
        <f>IF(LEFT(D184,1)&lt;"5",C184,0)</f>
        <v>0</v>
      </c>
      <c r="R184">
        <f t="shared" ref="R184" si="873">IF(LEFT(E184,1)&lt;"5",-C184,0)</f>
        <v>0</v>
      </c>
      <c r="S184" s="36" t="str">
        <f t="shared" ref="S184" si="874">IF(Q184&lt;&gt;0,IF(G185&lt;&gt;"",G185,IF(H185&lt;&gt;"",H185,F185)),"")</f>
        <v/>
      </c>
      <c r="T184" s="36" t="str">
        <f t="shared" ref="T184" si="875">IF(R184&lt;&gt;0,IF(H185&lt;&gt;"",H185,IF(G185&lt;&gt;"",G185,F185)),"")</f>
        <v/>
      </c>
    </row>
    <row r="185" spans="1:20" ht="15.75" thickBot="1">
      <c r="A185" s="160"/>
      <c r="B185" s="173"/>
      <c r="C185" s="141"/>
      <c r="D185" s="143"/>
      <c r="E185" s="145"/>
      <c r="F185" s="23"/>
      <c r="G185" s="11"/>
      <c r="H185" s="12"/>
      <c r="I185" s="147"/>
      <c r="J185" s="27"/>
      <c r="O185" s="34"/>
      <c r="P185" s="34"/>
    </row>
    <row r="186" spans="1:20">
      <c r="A186" s="171"/>
      <c r="B186" s="172"/>
      <c r="C186" s="140"/>
      <c r="D186" s="142"/>
      <c r="E186" s="144"/>
      <c r="F186" s="22"/>
      <c r="G186" s="18"/>
      <c r="H186" s="18"/>
      <c r="I186" s="146">
        <f t="shared" ref="I186" si="876">IF(OR(LEFT(D186,3) = "211",LEFT(D186,3) = "213",LEFT(D186,3) = "221",LEFT(D186,3) = "251",LEFT(D186,3) = "261"),C186,0)-IF(OR(LEFT(E186,3)="211",LEFT(E186,3)="213",LEFT(E186,3)="221",LEFT(E186,3)="251",LEFT(E186,3)="261"),C186,0)</f>
        <v>0</v>
      </c>
      <c r="J186" s="27">
        <f t="shared" ref="J186" si="877">F186+G186+H186-I186</f>
        <v>0</v>
      </c>
      <c r="K186" s="17">
        <f t="shared" ref="K186" si="878">G187</f>
        <v>0</v>
      </c>
      <c r="L186" s="17">
        <f t="shared" ref="L186" si="879">H187</f>
        <v>0</v>
      </c>
      <c r="M186">
        <f t="shared" ref="M186" si="880">IF($F186&lt;0,$F186,0)</f>
        <v>0</v>
      </c>
      <c r="N186">
        <f t="shared" ref="N186" si="881">IF($F186&gt;0,$F186,0)</f>
        <v>0</v>
      </c>
      <c r="O186" s="34">
        <f t="shared" ref="O186" si="882">IF(AND($F186&lt;&gt;0,$K186=0,$L186=0,$I186&lt;&gt;0,$I186&gt;0),$I186,0)</f>
        <v>0</v>
      </c>
      <c r="P186" s="34">
        <f t="shared" ref="P186" si="883">IF(AND($F186&lt;&gt;0,$K186=0,$L186=0,$I186&lt;&gt;0,$I186&lt;0),$I186,0)</f>
        <v>0</v>
      </c>
      <c r="Q186">
        <f>IF(LEFT(D186,1)&lt;"5",C186,0)</f>
        <v>0</v>
      </c>
      <c r="R186">
        <f t="shared" ref="R186" si="884">IF(LEFT(E186,1)&lt;"5",-C186,0)</f>
        <v>0</v>
      </c>
      <c r="S186" s="36" t="str">
        <f t="shared" ref="S186" si="885">IF(Q186&lt;&gt;0,IF(G187&lt;&gt;"",G187,IF(H187&lt;&gt;"",H187,F187)),"")</f>
        <v/>
      </c>
      <c r="T186" s="36" t="str">
        <f t="shared" ref="T186" si="886">IF(R186&lt;&gt;0,IF(H187&lt;&gt;"",H187,IF(G187&lt;&gt;"",G187,F187)),"")</f>
        <v/>
      </c>
    </row>
    <row r="187" spans="1:20" ht="15.75" thickBot="1">
      <c r="A187" s="160"/>
      <c r="B187" s="173"/>
      <c r="C187" s="141"/>
      <c r="D187" s="143"/>
      <c r="E187" s="145"/>
      <c r="F187" s="23"/>
      <c r="G187" s="11"/>
      <c r="H187" s="12"/>
      <c r="I187" s="147"/>
      <c r="J187" s="27"/>
      <c r="O187" s="34"/>
      <c r="P187" s="34"/>
    </row>
    <row r="188" spans="1:20">
      <c r="A188" s="171"/>
      <c r="B188" s="172"/>
      <c r="C188" s="140"/>
      <c r="D188" s="142"/>
      <c r="E188" s="144"/>
      <c r="F188" s="22"/>
      <c r="G188" s="18"/>
      <c r="H188" s="18"/>
      <c r="I188" s="146">
        <f t="shared" ref="I188" si="887">IF(OR(LEFT(D188,3) = "211",LEFT(D188,3) = "213",LEFT(D188,3) = "221",LEFT(D188,3) = "251",LEFT(D188,3) = "261"),C188,0)-IF(OR(LEFT(E188,3)="211",LEFT(E188,3)="213",LEFT(E188,3)="221",LEFT(E188,3)="251",LEFT(E188,3)="261"),C188,0)</f>
        <v>0</v>
      </c>
      <c r="J188" s="27">
        <f t="shared" ref="J188" si="888">F188+G188+H188-I188</f>
        <v>0</v>
      </c>
      <c r="K188" s="17">
        <f t="shared" ref="K188" si="889">G189</f>
        <v>0</v>
      </c>
      <c r="L188" s="17">
        <f t="shared" ref="L188" si="890">H189</f>
        <v>0</v>
      </c>
      <c r="M188">
        <f t="shared" ref="M188" si="891">IF($F188&lt;0,$F188,0)</f>
        <v>0</v>
      </c>
      <c r="N188">
        <f t="shared" ref="N188" si="892">IF($F188&gt;0,$F188,0)</f>
        <v>0</v>
      </c>
      <c r="O188" s="34">
        <f t="shared" ref="O188" si="893">IF(AND($F188&lt;&gt;0,$K188=0,$L188=0,$I188&lt;&gt;0,$I188&gt;0),$I188,0)</f>
        <v>0</v>
      </c>
      <c r="P188" s="34">
        <f t="shared" ref="P188" si="894">IF(AND($F188&lt;&gt;0,$K188=0,$L188=0,$I188&lt;&gt;0,$I188&lt;0),$I188,0)</f>
        <v>0</v>
      </c>
      <c r="Q188">
        <f>IF(LEFT(D188,1)&lt;"5",C188,0)</f>
        <v>0</v>
      </c>
      <c r="R188">
        <f t="shared" ref="R188" si="895">IF(LEFT(E188,1)&lt;"5",-C188,0)</f>
        <v>0</v>
      </c>
      <c r="S188" s="36" t="str">
        <f t="shared" ref="S188" si="896">IF(Q188&lt;&gt;0,IF(G189&lt;&gt;"",G189,IF(H189&lt;&gt;"",H189,F189)),"")</f>
        <v/>
      </c>
      <c r="T188" s="36" t="str">
        <f t="shared" ref="T188" si="897">IF(R188&lt;&gt;0,IF(H189&lt;&gt;"",H189,IF(G189&lt;&gt;"",G189,F189)),"")</f>
        <v/>
      </c>
    </row>
    <row r="189" spans="1:20" ht="15.75" thickBot="1">
      <c r="A189" s="160"/>
      <c r="B189" s="173"/>
      <c r="C189" s="141"/>
      <c r="D189" s="143"/>
      <c r="E189" s="145"/>
      <c r="F189" s="23"/>
      <c r="G189" s="11"/>
      <c r="H189" s="12"/>
      <c r="I189" s="147"/>
      <c r="J189" s="27"/>
      <c r="O189" s="34"/>
      <c r="P189" s="34"/>
    </row>
    <row r="190" spans="1:20">
      <c r="A190" s="171"/>
      <c r="B190" s="172"/>
      <c r="C190" s="140"/>
      <c r="D190" s="142"/>
      <c r="E190" s="144"/>
      <c r="F190" s="22"/>
      <c r="G190" s="18"/>
      <c r="H190" s="18"/>
      <c r="I190" s="146">
        <f t="shared" ref="I190" si="898">IF(OR(LEFT(D190,3) = "211",LEFT(D190,3) = "213",LEFT(D190,3) = "221",LEFT(D190,3) = "251",LEFT(D190,3) = "261"),C190,0)-IF(OR(LEFT(E190,3)="211",LEFT(E190,3)="213",LEFT(E190,3)="221",LEFT(E190,3)="251",LEFT(E190,3)="261"),C190,0)</f>
        <v>0</v>
      </c>
      <c r="J190" s="27">
        <f t="shared" ref="J190" si="899">F190+G190+H190-I190</f>
        <v>0</v>
      </c>
      <c r="K190" s="17">
        <f t="shared" ref="K190" si="900">G191</f>
        <v>0</v>
      </c>
      <c r="L190" s="17">
        <f t="shared" ref="L190" si="901">H191</f>
        <v>0</v>
      </c>
      <c r="M190">
        <f t="shared" ref="M190" si="902">IF($F190&lt;0,$F190,0)</f>
        <v>0</v>
      </c>
      <c r="N190">
        <f t="shared" ref="N190" si="903">IF($F190&gt;0,$F190,0)</f>
        <v>0</v>
      </c>
      <c r="O190" s="34">
        <f t="shared" ref="O190" si="904">IF(AND($F190&lt;&gt;0,$K190=0,$L190=0,$I190&lt;&gt;0,$I190&gt;0),$I190,0)</f>
        <v>0</v>
      </c>
      <c r="P190" s="34">
        <f t="shared" ref="P190" si="905">IF(AND($F190&lt;&gt;0,$K190=0,$L190=0,$I190&lt;&gt;0,$I190&lt;0),$I190,0)</f>
        <v>0</v>
      </c>
      <c r="Q190">
        <f>IF(LEFT(D190,1)&lt;"5",C190,0)</f>
        <v>0</v>
      </c>
      <c r="R190">
        <f t="shared" ref="R190" si="906">IF(LEFT(E190,1)&lt;"5",-C190,0)</f>
        <v>0</v>
      </c>
      <c r="S190" s="36" t="str">
        <f t="shared" ref="S190" si="907">IF(Q190&lt;&gt;0,IF(G191&lt;&gt;"",G191,IF(H191&lt;&gt;"",H191,F191)),"")</f>
        <v/>
      </c>
      <c r="T190" s="36" t="str">
        <f t="shared" ref="T190" si="908">IF(R190&lt;&gt;0,IF(H191&lt;&gt;"",H191,IF(G191&lt;&gt;"",G191,F191)),"")</f>
        <v/>
      </c>
    </row>
    <row r="191" spans="1:20" ht="15.75" thickBot="1">
      <c r="A191" s="160"/>
      <c r="B191" s="173"/>
      <c r="C191" s="141"/>
      <c r="D191" s="143"/>
      <c r="E191" s="145"/>
      <c r="F191" s="23"/>
      <c r="G191" s="11"/>
      <c r="H191" s="12"/>
      <c r="I191" s="147"/>
      <c r="J191" s="27"/>
      <c r="O191" s="34"/>
      <c r="P191" s="34"/>
    </row>
    <row r="192" spans="1:20">
      <c r="A192" s="171"/>
      <c r="B192" s="172"/>
      <c r="C192" s="140"/>
      <c r="D192" s="142"/>
      <c r="E192" s="144"/>
      <c r="F192" s="22"/>
      <c r="G192" s="18"/>
      <c r="H192" s="18"/>
      <c r="I192" s="146">
        <f t="shared" ref="I192" si="909">IF(OR(LEFT(D192,3) = "211",LEFT(D192,3) = "213",LEFT(D192,3) = "221",LEFT(D192,3) = "251",LEFT(D192,3) = "261"),C192,0)-IF(OR(LEFT(E192,3)="211",LEFT(E192,3)="213",LEFT(E192,3)="221",LEFT(E192,3)="251",LEFT(E192,3)="261"),C192,0)</f>
        <v>0</v>
      </c>
      <c r="J192" s="27">
        <f t="shared" ref="J192" si="910">F192+G192+H192-I192</f>
        <v>0</v>
      </c>
      <c r="K192" s="17">
        <f t="shared" ref="K192" si="911">G193</f>
        <v>0</v>
      </c>
      <c r="L192" s="17">
        <f t="shared" ref="L192" si="912">H193</f>
        <v>0</v>
      </c>
      <c r="M192">
        <f t="shared" ref="M192" si="913">IF($F192&lt;0,$F192,0)</f>
        <v>0</v>
      </c>
      <c r="N192">
        <f t="shared" ref="N192" si="914">IF($F192&gt;0,$F192,0)</f>
        <v>0</v>
      </c>
      <c r="O192" s="34">
        <f t="shared" ref="O192" si="915">IF(AND($F192&lt;&gt;0,$K192=0,$L192=0,$I192&lt;&gt;0,$I192&gt;0),$I192,0)</f>
        <v>0</v>
      </c>
      <c r="P192" s="34">
        <f t="shared" ref="P192" si="916">IF(AND($F192&lt;&gt;0,$K192=0,$L192=0,$I192&lt;&gt;0,$I192&lt;0),$I192,0)</f>
        <v>0</v>
      </c>
      <c r="Q192">
        <f>IF(LEFT(D192,1)&lt;"5",C192,0)</f>
        <v>0</v>
      </c>
      <c r="R192">
        <f t="shared" ref="R192" si="917">IF(LEFT(E192,1)&lt;"5",-C192,0)</f>
        <v>0</v>
      </c>
      <c r="S192" s="36" t="str">
        <f t="shared" ref="S192" si="918">IF(Q192&lt;&gt;0,IF(G193&lt;&gt;"",G193,IF(H193&lt;&gt;"",H193,F193)),"")</f>
        <v/>
      </c>
      <c r="T192" s="36" t="str">
        <f t="shared" ref="T192" si="919">IF(R192&lt;&gt;0,IF(H193&lt;&gt;"",H193,IF(G193&lt;&gt;"",G193,F193)),"")</f>
        <v/>
      </c>
    </row>
    <row r="193" spans="1:20" ht="15.75" thickBot="1">
      <c r="A193" s="160"/>
      <c r="B193" s="173"/>
      <c r="C193" s="141"/>
      <c r="D193" s="143"/>
      <c r="E193" s="145"/>
      <c r="F193" s="23"/>
      <c r="G193" s="11"/>
      <c r="H193" s="12"/>
      <c r="I193" s="147"/>
      <c r="J193" s="27"/>
      <c r="O193" s="34"/>
      <c r="P193" s="34"/>
    </row>
    <row r="194" spans="1:20">
      <c r="A194" s="171"/>
      <c r="B194" s="172"/>
      <c r="C194" s="140"/>
      <c r="D194" s="142"/>
      <c r="E194" s="144"/>
      <c r="F194" s="22"/>
      <c r="G194" s="18"/>
      <c r="H194" s="18"/>
      <c r="I194" s="146">
        <f t="shared" ref="I194" si="920">IF(OR(LEFT(D194,3) = "211",LEFT(D194,3) = "213",LEFT(D194,3) = "221",LEFT(D194,3) = "251",LEFT(D194,3) = "261"),C194,0)-IF(OR(LEFT(E194,3)="211",LEFT(E194,3)="213",LEFT(E194,3)="221",LEFT(E194,3)="251",LEFT(E194,3)="261"),C194,0)</f>
        <v>0</v>
      </c>
      <c r="J194" s="27">
        <f t="shared" ref="J194" si="921">F194+G194+H194-I194</f>
        <v>0</v>
      </c>
      <c r="K194" s="17">
        <f t="shared" ref="K194" si="922">G195</f>
        <v>0</v>
      </c>
      <c r="L194" s="17">
        <f t="shared" ref="L194" si="923">H195</f>
        <v>0</v>
      </c>
      <c r="M194">
        <f t="shared" ref="M194" si="924">IF($F194&lt;0,$F194,0)</f>
        <v>0</v>
      </c>
      <c r="N194">
        <f t="shared" ref="N194" si="925">IF($F194&gt;0,$F194,0)</f>
        <v>0</v>
      </c>
      <c r="O194" s="34">
        <f t="shared" ref="O194" si="926">IF(AND($F194&lt;&gt;0,$K194=0,$L194=0,$I194&lt;&gt;0,$I194&gt;0),$I194,0)</f>
        <v>0</v>
      </c>
      <c r="P194" s="34">
        <f t="shared" ref="P194" si="927">IF(AND($F194&lt;&gt;0,$K194=0,$L194=0,$I194&lt;&gt;0,$I194&lt;0),$I194,0)</f>
        <v>0</v>
      </c>
      <c r="Q194">
        <f>IF(LEFT(D194,1)&lt;"5",C194,0)</f>
        <v>0</v>
      </c>
      <c r="R194">
        <f t="shared" ref="R194" si="928">IF(LEFT(E194,1)&lt;"5",-C194,0)</f>
        <v>0</v>
      </c>
      <c r="S194" s="36" t="str">
        <f t="shared" ref="S194" si="929">IF(Q194&lt;&gt;0,IF(G195&lt;&gt;"",G195,IF(H195&lt;&gt;"",H195,F195)),"")</f>
        <v/>
      </c>
      <c r="T194" s="36" t="str">
        <f t="shared" ref="T194" si="930">IF(R194&lt;&gt;0,IF(H195&lt;&gt;"",H195,IF(G195&lt;&gt;"",G195,F195)),"")</f>
        <v/>
      </c>
    </row>
    <row r="195" spans="1:20" ht="15.75" thickBot="1">
      <c r="A195" s="160"/>
      <c r="B195" s="173"/>
      <c r="C195" s="141"/>
      <c r="D195" s="143"/>
      <c r="E195" s="145"/>
      <c r="F195" s="23"/>
      <c r="G195" s="11"/>
      <c r="H195" s="12"/>
      <c r="I195" s="147"/>
      <c r="J195" s="27"/>
      <c r="O195" s="34"/>
      <c r="P195" s="34"/>
    </row>
    <row r="196" spans="1:20">
      <c r="A196" s="171"/>
      <c r="B196" s="172"/>
      <c r="C196" s="140"/>
      <c r="D196" s="142"/>
      <c r="E196" s="144"/>
      <c r="F196" s="22"/>
      <c r="G196" s="18"/>
      <c r="H196" s="18"/>
      <c r="I196" s="146">
        <f t="shared" ref="I196" si="931">IF(OR(LEFT(D196,3) = "211",LEFT(D196,3) = "213",LEFT(D196,3) = "221",LEFT(D196,3) = "251",LEFT(D196,3) = "261"),C196,0)-IF(OR(LEFT(E196,3)="211",LEFT(E196,3)="213",LEFT(E196,3)="221",LEFT(E196,3)="251",LEFT(E196,3)="261"),C196,0)</f>
        <v>0</v>
      </c>
      <c r="J196" s="27">
        <f t="shared" ref="J196" si="932">F196+G196+H196-I196</f>
        <v>0</v>
      </c>
      <c r="K196" s="17">
        <f t="shared" ref="K196" si="933">G197</f>
        <v>0</v>
      </c>
      <c r="L196" s="17">
        <f t="shared" ref="L196" si="934">H197</f>
        <v>0</v>
      </c>
      <c r="M196">
        <f t="shared" ref="M196" si="935">IF($F196&lt;0,$F196,0)</f>
        <v>0</v>
      </c>
      <c r="N196">
        <f t="shared" ref="N196" si="936">IF($F196&gt;0,$F196,0)</f>
        <v>0</v>
      </c>
      <c r="O196" s="34">
        <f t="shared" ref="O196" si="937">IF(AND($F196&lt;&gt;0,$K196=0,$L196=0,$I196&lt;&gt;0,$I196&gt;0),$I196,0)</f>
        <v>0</v>
      </c>
      <c r="P196" s="34">
        <f t="shared" ref="P196" si="938">IF(AND($F196&lt;&gt;0,$K196=0,$L196=0,$I196&lt;&gt;0,$I196&lt;0),$I196,0)</f>
        <v>0</v>
      </c>
      <c r="Q196">
        <f>IF(LEFT(D196,1)&lt;"5",C196,0)</f>
        <v>0</v>
      </c>
      <c r="R196">
        <f t="shared" ref="R196" si="939">IF(LEFT(E196,1)&lt;"5",-C196,0)</f>
        <v>0</v>
      </c>
      <c r="S196" s="36" t="str">
        <f t="shared" ref="S196" si="940">IF(Q196&lt;&gt;0,IF(G197&lt;&gt;"",G197,IF(H197&lt;&gt;"",H197,F197)),"")</f>
        <v/>
      </c>
      <c r="T196" s="36" t="str">
        <f t="shared" ref="T196" si="941">IF(R196&lt;&gt;0,IF(H197&lt;&gt;"",H197,IF(G197&lt;&gt;"",G197,F197)),"")</f>
        <v/>
      </c>
    </row>
    <row r="197" spans="1:20" ht="15.75" thickBot="1">
      <c r="A197" s="160"/>
      <c r="B197" s="173"/>
      <c r="C197" s="141"/>
      <c r="D197" s="143"/>
      <c r="E197" s="145"/>
      <c r="F197" s="23"/>
      <c r="G197" s="11"/>
      <c r="H197" s="12"/>
      <c r="I197" s="147"/>
      <c r="J197" s="27"/>
      <c r="O197" s="34"/>
      <c r="P197" s="34"/>
    </row>
    <row r="198" spans="1:20" ht="15" customHeight="1">
      <c r="A198" s="171"/>
      <c r="B198" s="179"/>
      <c r="C198" s="140"/>
      <c r="D198" s="142"/>
      <c r="E198" s="144"/>
      <c r="F198" s="22"/>
      <c r="G198" s="18"/>
      <c r="H198" s="18"/>
      <c r="I198" s="146">
        <f t="shared" ref="I198" si="942">IF(OR(LEFT(D198,3) = "211",LEFT(D198,3) = "213",LEFT(D198,3) = "221",LEFT(D198,3) = "251",LEFT(D198,3) = "261"),C198,0)-IF(OR(LEFT(E198,3)="211",LEFT(E198,3)="213",LEFT(E198,3)="221",LEFT(E198,3)="251",LEFT(E198,3)="261"),C198,0)</f>
        <v>0</v>
      </c>
      <c r="J198" s="27">
        <f t="shared" ref="J198" si="943">F198+G198+H198-I198</f>
        <v>0</v>
      </c>
      <c r="K198" s="17">
        <f>G199</f>
        <v>0</v>
      </c>
      <c r="L198" s="17">
        <f>H199</f>
        <v>0</v>
      </c>
      <c r="M198">
        <f t="shared" ref="M198" si="944">IF($F198&lt;0,$F198,0)</f>
        <v>0</v>
      </c>
      <c r="N198">
        <f t="shared" ref="N198" si="945">IF($F198&gt;0,$F198,0)</f>
        <v>0</v>
      </c>
      <c r="O198" s="34">
        <f t="shared" ref="O198" si="946">IF(AND($F198&lt;&gt;0,$K198=0,$L198=0,$I198&lt;&gt;0,$I198&gt;0),$I198,0)</f>
        <v>0</v>
      </c>
      <c r="P198" s="34">
        <f t="shared" ref="P198" si="947">IF(AND($F198&lt;&gt;0,$K198=0,$L198=0,$I198&lt;&gt;0,$I198&lt;0),$I198,0)</f>
        <v>0</v>
      </c>
      <c r="Q198">
        <f>IF(LEFT(D198,1)&lt;"5",C198,0)</f>
        <v>0</v>
      </c>
      <c r="R198">
        <f t="shared" ref="R198" si="948">IF(LEFT(E198,1)&lt;"5",-C198,0)</f>
        <v>0</v>
      </c>
      <c r="S198" s="36" t="str">
        <f t="shared" ref="S198" si="949">IF(Q198&lt;&gt;0,IF(G199&lt;&gt;"",G199,IF(H199&lt;&gt;"",H199,F199)),"")</f>
        <v/>
      </c>
      <c r="T198" s="36" t="str">
        <f t="shared" ref="T198" si="950">IF(R198&lt;&gt;0,IF(H199&lt;&gt;"",H199,IF(G199&lt;&gt;"",G199,F199)),"")</f>
        <v/>
      </c>
    </row>
    <row r="199" spans="1:20" ht="15" customHeight="1" thickBot="1">
      <c r="A199" s="160"/>
      <c r="B199" s="173"/>
      <c r="C199" s="141"/>
      <c r="D199" s="143"/>
      <c r="E199" s="145"/>
      <c r="F199" s="23"/>
      <c r="G199" s="11"/>
      <c r="H199" s="12"/>
      <c r="I199" s="147"/>
      <c r="J199" s="27"/>
      <c r="O199" s="34"/>
      <c r="P199" s="34"/>
    </row>
    <row r="200" spans="1:20" ht="15" customHeight="1">
      <c r="A200" s="171"/>
      <c r="B200" s="172"/>
      <c r="C200" s="140"/>
      <c r="D200" s="142"/>
      <c r="E200" s="144"/>
      <c r="F200" s="22"/>
      <c r="G200" s="18"/>
      <c r="H200" s="18"/>
      <c r="I200" s="146">
        <f t="shared" ref="I200" si="951">IF(OR(LEFT(D200,3) = "211",LEFT(D200,3) = "213",LEFT(D200,3) = "221",LEFT(D200,3) = "251",LEFT(D200,3) = "261"),C200,0)-IF(OR(LEFT(E200,3)="211",LEFT(E200,3)="213",LEFT(E200,3)="221",LEFT(E200,3)="251",LEFT(E200,3)="261"),C200,0)</f>
        <v>0</v>
      </c>
      <c r="J200" s="27">
        <f t="shared" ref="J200" si="952">F200+G200+H200-I200</f>
        <v>0</v>
      </c>
      <c r="K200" s="17">
        <f t="shared" ref="K200" si="953">G201</f>
        <v>0</v>
      </c>
      <c r="L200" s="17">
        <f t="shared" ref="L200" si="954">H201</f>
        <v>0</v>
      </c>
      <c r="M200">
        <f t="shared" ref="M200" si="955">IF($F200&lt;0,$F200,0)</f>
        <v>0</v>
      </c>
      <c r="N200">
        <f t="shared" ref="N200" si="956">IF($F200&gt;0,$F200,0)</f>
        <v>0</v>
      </c>
      <c r="O200" s="34">
        <f t="shared" ref="O200" si="957">IF(AND($F200&lt;&gt;0,$K200=0,$L200=0,$I200&lt;&gt;0,$I200&gt;0),$I200,0)</f>
        <v>0</v>
      </c>
      <c r="P200" s="34">
        <f t="shared" ref="P200" si="958">IF(AND($F200&lt;&gt;0,$K200=0,$L200=0,$I200&lt;&gt;0,$I200&lt;0),$I200,0)</f>
        <v>0</v>
      </c>
      <c r="Q200">
        <f>IF(LEFT(D200,1)&lt;"5",C200,0)</f>
        <v>0</v>
      </c>
      <c r="R200">
        <f t="shared" ref="R200" si="959">IF(LEFT(E200,1)&lt;"5",-C200,0)</f>
        <v>0</v>
      </c>
      <c r="S200" s="36" t="str">
        <f t="shared" ref="S200" si="960">IF(Q200&lt;&gt;0,IF(G201&lt;&gt;"",G201,IF(H201&lt;&gt;"",H201,F201)),"")</f>
        <v/>
      </c>
      <c r="T200" s="36" t="str">
        <f t="shared" ref="T200" si="961">IF(R200&lt;&gt;0,IF(H201&lt;&gt;"",H201,IF(G201&lt;&gt;"",G201,F201)),"")</f>
        <v/>
      </c>
    </row>
    <row r="201" spans="1:20" ht="15" customHeight="1" thickBot="1">
      <c r="A201" s="160"/>
      <c r="B201" s="173"/>
      <c r="C201" s="141"/>
      <c r="D201" s="143"/>
      <c r="E201" s="145"/>
      <c r="F201" s="23"/>
      <c r="G201" s="11"/>
      <c r="H201" s="12"/>
      <c r="I201" s="147"/>
      <c r="J201" s="27"/>
      <c r="O201" s="34"/>
      <c r="P201" s="34"/>
    </row>
    <row r="202" spans="1:20" ht="15" customHeight="1">
      <c r="A202" s="171"/>
      <c r="B202" s="172"/>
      <c r="C202" s="140"/>
      <c r="D202" s="142"/>
      <c r="E202" s="144"/>
      <c r="F202" s="22"/>
      <c r="G202" s="18"/>
      <c r="H202" s="18"/>
      <c r="I202" s="146">
        <f t="shared" ref="I202" si="962">IF(OR(LEFT(D202,3) = "211",LEFT(D202,3) = "213",LEFT(D202,3) = "221",LEFT(D202,3) = "251",LEFT(D202,3) = "261"),C202,0)-IF(OR(LEFT(E202,3)="211",LEFT(E202,3)="213",LEFT(E202,3)="221",LEFT(E202,3)="251",LEFT(E202,3)="261"),C202,0)</f>
        <v>0</v>
      </c>
      <c r="J202" s="27">
        <f t="shared" ref="J202" si="963">F202+G202+H202-I202</f>
        <v>0</v>
      </c>
      <c r="K202" s="17">
        <f t="shared" ref="K202" si="964">G203</f>
        <v>0</v>
      </c>
      <c r="L202" s="17">
        <f t="shared" ref="L202" si="965">H203</f>
        <v>0</v>
      </c>
      <c r="M202">
        <f t="shared" ref="M202" si="966">IF($F202&lt;0,$F202,0)</f>
        <v>0</v>
      </c>
      <c r="N202">
        <f t="shared" ref="N202" si="967">IF($F202&gt;0,$F202,0)</f>
        <v>0</v>
      </c>
      <c r="O202" s="34">
        <f t="shared" ref="O202" si="968">IF(AND($F202&lt;&gt;0,$K202=0,$L202=0,$I202&lt;&gt;0,$I202&gt;0),$I202,0)</f>
        <v>0</v>
      </c>
      <c r="P202" s="34">
        <f t="shared" ref="P202" si="969">IF(AND($F202&lt;&gt;0,$K202=0,$L202=0,$I202&lt;&gt;0,$I202&lt;0),$I202,0)</f>
        <v>0</v>
      </c>
      <c r="Q202">
        <f>IF(LEFT(D202,1)&lt;"5",C202,0)</f>
        <v>0</v>
      </c>
      <c r="R202">
        <f t="shared" ref="R202" si="970">IF(LEFT(E202,1)&lt;"5",-C202,0)</f>
        <v>0</v>
      </c>
      <c r="S202" s="36" t="str">
        <f t="shared" ref="S202" si="971">IF(Q202&lt;&gt;0,IF(G203&lt;&gt;"",G203,IF(H203&lt;&gt;"",H203,F203)),"")</f>
        <v/>
      </c>
      <c r="T202" s="36" t="str">
        <f t="shared" ref="T202" si="972">IF(R202&lt;&gt;0,IF(H203&lt;&gt;"",H203,IF(G203&lt;&gt;"",G203,F203)),"")</f>
        <v/>
      </c>
    </row>
    <row r="203" spans="1:20" ht="15" customHeight="1" thickBot="1">
      <c r="A203" s="160"/>
      <c r="B203" s="173"/>
      <c r="C203" s="141"/>
      <c r="D203" s="143"/>
      <c r="E203" s="145"/>
      <c r="F203" s="23"/>
      <c r="G203" s="11"/>
      <c r="H203" s="12"/>
      <c r="I203" s="147"/>
      <c r="J203" s="27"/>
      <c r="O203" s="34"/>
      <c r="P203" s="34"/>
    </row>
    <row r="204" spans="1:20" ht="15" customHeight="1">
      <c r="A204" s="171"/>
      <c r="B204" s="172"/>
      <c r="C204" s="140"/>
      <c r="D204" s="142"/>
      <c r="E204" s="144"/>
      <c r="F204" s="22"/>
      <c r="G204" s="18"/>
      <c r="H204" s="18"/>
      <c r="I204" s="146">
        <f t="shared" ref="I204" si="973">IF(OR(LEFT(D204,3) = "211",LEFT(D204,3) = "213",LEFT(D204,3) = "221",LEFT(D204,3) = "251",LEFT(D204,3) = "261"),C204,0)-IF(OR(LEFT(E204,3)="211",LEFT(E204,3)="213",LEFT(E204,3)="221",LEFT(E204,3)="251",LEFT(E204,3)="261"),C204,0)</f>
        <v>0</v>
      </c>
      <c r="J204" s="27">
        <f t="shared" ref="J204" si="974">F204+G204+H204-I204</f>
        <v>0</v>
      </c>
      <c r="K204" s="17">
        <f t="shared" ref="K204" si="975">G205</f>
        <v>0</v>
      </c>
      <c r="L204" s="17">
        <f t="shared" ref="L204" si="976">H205</f>
        <v>0</v>
      </c>
      <c r="M204">
        <f t="shared" ref="M204" si="977">IF($F204&lt;0,$F204,0)</f>
        <v>0</v>
      </c>
      <c r="N204">
        <f t="shared" ref="N204" si="978">IF($F204&gt;0,$F204,0)</f>
        <v>0</v>
      </c>
      <c r="O204" s="34">
        <f t="shared" ref="O204" si="979">IF(AND($F204&lt;&gt;0,$K204=0,$L204=0,$I204&lt;&gt;0,$I204&gt;0),$I204,0)</f>
        <v>0</v>
      </c>
      <c r="P204" s="34">
        <f t="shared" ref="P204" si="980">IF(AND($F204&lt;&gt;0,$K204=0,$L204=0,$I204&lt;&gt;0,$I204&lt;0),$I204,0)</f>
        <v>0</v>
      </c>
      <c r="Q204">
        <f>IF(LEFT(D204,1)&lt;"5",C204,0)</f>
        <v>0</v>
      </c>
      <c r="R204">
        <f t="shared" ref="R204" si="981">IF(LEFT(E204,1)&lt;"5",-C204,0)</f>
        <v>0</v>
      </c>
      <c r="S204" s="36" t="str">
        <f t="shared" ref="S204" si="982">IF(Q204&lt;&gt;0,IF(G205&lt;&gt;"",G205,IF(H205&lt;&gt;"",H205,F205)),"")</f>
        <v/>
      </c>
      <c r="T204" s="36" t="str">
        <f t="shared" ref="T204" si="983">IF(R204&lt;&gt;0,IF(H205&lt;&gt;"",H205,IF(G205&lt;&gt;"",G205,F205)),"")</f>
        <v/>
      </c>
    </row>
    <row r="205" spans="1:20" ht="15" customHeight="1" thickBot="1">
      <c r="A205" s="160"/>
      <c r="B205" s="173"/>
      <c r="C205" s="141"/>
      <c r="D205" s="143"/>
      <c r="E205" s="145"/>
      <c r="F205" s="23"/>
      <c r="G205" s="11"/>
      <c r="H205" s="12"/>
      <c r="I205" s="147"/>
      <c r="J205" s="27"/>
      <c r="O205" s="34"/>
      <c r="P205" s="34"/>
    </row>
    <row r="206" spans="1:20" ht="15" customHeight="1">
      <c r="A206" s="171"/>
      <c r="B206" s="172"/>
      <c r="C206" s="140"/>
      <c r="D206" s="142"/>
      <c r="E206" s="144"/>
      <c r="F206" s="22"/>
      <c r="G206" s="18"/>
      <c r="H206" s="18"/>
      <c r="I206" s="146">
        <f t="shared" ref="I206" si="984">IF(OR(LEFT(D206,3) = "211",LEFT(D206,3) = "213",LEFT(D206,3) = "221",LEFT(D206,3) = "251",LEFT(D206,3) = "261"),C206,0)-IF(OR(LEFT(E206,3)="211",LEFT(E206,3)="213",LEFT(E206,3)="221",LEFT(E206,3)="251",LEFT(E206,3)="261"),C206,0)</f>
        <v>0</v>
      </c>
      <c r="J206" s="27">
        <f t="shared" ref="J206" si="985">F206+G206+H206-I206</f>
        <v>0</v>
      </c>
      <c r="K206" s="17">
        <f t="shared" ref="K206" si="986">G207</f>
        <v>0</v>
      </c>
      <c r="L206" s="17">
        <f t="shared" ref="L206" si="987">H207</f>
        <v>0</v>
      </c>
      <c r="M206">
        <f t="shared" ref="M206" si="988">IF($F206&lt;0,$F206,0)</f>
        <v>0</v>
      </c>
      <c r="N206">
        <f t="shared" ref="N206" si="989">IF($F206&gt;0,$F206,0)</f>
        <v>0</v>
      </c>
      <c r="O206" s="34">
        <f t="shared" ref="O206" si="990">IF(AND($F206&lt;&gt;0,$K206=0,$L206=0,$I206&lt;&gt;0,$I206&gt;0),$I206,0)</f>
        <v>0</v>
      </c>
      <c r="P206" s="34">
        <f t="shared" ref="P206" si="991">IF(AND($F206&lt;&gt;0,$K206=0,$L206=0,$I206&lt;&gt;0,$I206&lt;0),$I206,0)</f>
        <v>0</v>
      </c>
      <c r="Q206">
        <f>IF(LEFT(D206,1)&lt;"5",C206,0)</f>
        <v>0</v>
      </c>
      <c r="R206">
        <f t="shared" ref="R206" si="992">IF(LEFT(E206,1)&lt;"5",-C206,0)</f>
        <v>0</v>
      </c>
      <c r="S206" s="36" t="str">
        <f t="shared" ref="S206" si="993">IF(Q206&lt;&gt;0,IF(G207&lt;&gt;"",G207,IF(H207&lt;&gt;"",H207,F207)),"")</f>
        <v/>
      </c>
      <c r="T206" s="36" t="str">
        <f t="shared" ref="T206" si="994">IF(R206&lt;&gt;0,IF(H207&lt;&gt;"",H207,IF(G207&lt;&gt;"",G207,F207)),"")</f>
        <v/>
      </c>
    </row>
    <row r="207" spans="1:20" ht="15" customHeight="1" thickBot="1">
      <c r="A207" s="160"/>
      <c r="B207" s="173"/>
      <c r="C207" s="141"/>
      <c r="D207" s="143"/>
      <c r="E207" s="145"/>
      <c r="F207" s="23"/>
      <c r="G207" s="11"/>
      <c r="H207" s="12"/>
      <c r="I207" s="147"/>
      <c r="J207" s="27"/>
      <c r="O207" s="34"/>
      <c r="P207" s="34"/>
    </row>
    <row r="208" spans="1:20" ht="15" customHeight="1">
      <c r="A208" s="171"/>
      <c r="B208" s="178"/>
      <c r="C208" s="140"/>
      <c r="D208" s="142"/>
      <c r="E208" s="144"/>
      <c r="F208" s="22"/>
      <c r="G208" s="18"/>
      <c r="H208" s="18"/>
      <c r="I208" s="146">
        <f t="shared" ref="I208" si="995">IF(OR(LEFT(D208,3) = "211",LEFT(D208,3) = "213",LEFT(D208,3) = "221",LEFT(D208,3) = "251",LEFT(D208,3) = "261"),C208,0)-IF(OR(LEFT(E208,3)="211",LEFT(E208,3)="213",LEFT(E208,3)="221",LEFT(E208,3)="251",LEFT(E208,3)="261"),C208,0)</f>
        <v>0</v>
      </c>
      <c r="J208" s="27">
        <f t="shared" ref="J208" si="996">F208+G208+H208-I208</f>
        <v>0</v>
      </c>
      <c r="K208" s="17">
        <f t="shared" ref="K208" si="997">G209</f>
        <v>0</v>
      </c>
      <c r="L208" s="17">
        <f t="shared" ref="L208" si="998">H209</f>
        <v>0</v>
      </c>
      <c r="M208">
        <f t="shared" ref="M208" si="999">IF($F208&lt;0,$F208,0)</f>
        <v>0</v>
      </c>
      <c r="N208">
        <f t="shared" ref="N208" si="1000">IF($F208&gt;0,$F208,0)</f>
        <v>0</v>
      </c>
      <c r="O208" s="34">
        <f t="shared" ref="O208" si="1001">IF(AND($F208&lt;&gt;0,$K208=0,$L208=0,$I208&lt;&gt;0,$I208&gt;0),$I208,0)</f>
        <v>0</v>
      </c>
      <c r="P208" s="34">
        <f t="shared" ref="P208" si="1002">IF(AND($F208&lt;&gt;0,$K208=0,$L208=0,$I208&lt;&gt;0,$I208&lt;0),$I208,0)</f>
        <v>0</v>
      </c>
      <c r="Q208">
        <f>IF(LEFT(D208,1)&lt;"5",C208,0)</f>
        <v>0</v>
      </c>
      <c r="R208">
        <f t="shared" ref="R208" si="1003">IF(LEFT(E208,1)&lt;"5",-C208,0)</f>
        <v>0</v>
      </c>
      <c r="S208" s="36" t="str">
        <f t="shared" ref="S208" si="1004">IF(Q208&lt;&gt;0,IF(G209&lt;&gt;"",G209,IF(H209&lt;&gt;"",H209,F209)),"")</f>
        <v/>
      </c>
      <c r="T208" s="36" t="str">
        <f t="shared" ref="T208" si="1005">IF(R208&lt;&gt;0,IF(H209&lt;&gt;"",H209,IF(G209&lt;&gt;"",G209,F209)),"")</f>
        <v/>
      </c>
    </row>
    <row r="209" spans="1:20" ht="15" customHeight="1" thickBot="1">
      <c r="A209" s="160"/>
      <c r="B209" s="173"/>
      <c r="C209" s="141"/>
      <c r="D209" s="143"/>
      <c r="E209" s="145"/>
      <c r="F209" s="23"/>
      <c r="G209" s="11"/>
      <c r="H209" s="12"/>
      <c r="I209" s="147"/>
      <c r="J209" s="27"/>
      <c r="O209" s="34"/>
      <c r="P209" s="34"/>
    </row>
    <row r="210" spans="1:20" ht="15" customHeight="1">
      <c r="A210" s="171"/>
      <c r="B210" s="172"/>
      <c r="C210" s="140"/>
      <c r="D210" s="142"/>
      <c r="E210" s="144"/>
      <c r="F210" s="22"/>
      <c r="G210" s="18"/>
      <c r="H210" s="18"/>
      <c r="I210" s="146">
        <f t="shared" ref="I210" si="1006">IF(OR(LEFT(D210,3) = "211",LEFT(D210,3) = "213",LEFT(D210,3) = "221",LEFT(D210,3) = "251",LEFT(D210,3) = "261"),C210,0)-IF(OR(LEFT(E210,3)="211",LEFT(E210,3)="213",LEFT(E210,3)="221",LEFT(E210,3)="251",LEFT(E210,3)="261"),C210,0)</f>
        <v>0</v>
      </c>
      <c r="J210" s="27">
        <f t="shared" ref="J210" si="1007">F210+G210+H210-I210</f>
        <v>0</v>
      </c>
      <c r="K210" s="17">
        <f t="shared" ref="K210" si="1008">G211</f>
        <v>0</v>
      </c>
      <c r="L210" s="17">
        <f t="shared" ref="L210" si="1009">H211</f>
        <v>0</v>
      </c>
      <c r="M210">
        <f t="shared" ref="M210" si="1010">IF($F210&lt;0,$F210,0)</f>
        <v>0</v>
      </c>
      <c r="N210">
        <f t="shared" ref="N210" si="1011">IF($F210&gt;0,$F210,0)</f>
        <v>0</v>
      </c>
      <c r="O210" s="34">
        <f t="shared" ref="O210" si="1012">IF(AND($F210&lt;&gt;0,$K210=0,$L210=0,$I210&lt;&gt;0,$I210&gt;0),$I210,0)</f>
        <v>0</v>
      </c>
      <c r="P210" s="34">
        <f t="shared" ref="P210" si="1013">IF(AND($F210&lt;&gt;0,$K210=0,$L210=0,$I210&lt;&gt;0,$I210&lt;0),$I210,0)</f>
        <v>0</v>
      </c>
      <c r="Q210">
        <f>IF(LEFT(D210,1)&lt;"5",C210,0)</f>
        <v>0</v>
      </c>
      <c r="R210">
        <f t="shared" ref="R210" si="1014">IF(LEFT(E210,1)&lt;"5",-C210,0)</f>
        <v>0</v>
      </c>
      <c r="S210" s="36" t="str">
        <f t="shared" ref="S210" si="1015">IF(Q210&lt;&gt;0,IF(G211&lt;&gt;"",G211,IF(H211&lt;&gt;"",H211,F211)),"")</f>
        <v/>
      </c>
      <c r="T210" s="36" t="str">
        <f t="shared" ref="T210" si="1016">IF(R210&lt;&gt;0,IF(H211&lt;&gt;"",H211,IF(G211&lt;&gt;"",G211,F211)),"")</f>
        <v/>
      </c>
    </row>
    <row r="211" spans="1:20" ht="15" customHeight="1" thickBot="1">
      <c r="A211" s="160"/>
      <c r="B211" s="173"/>
      <c r="C211" s="141"/>
      <c r="D211" s="143"/>
      <c r="E211" s="145"/>
      <c r="F211" s="23"/>
      <c r="G211" s="11"/>
      <c r="H211" s="12"/>
      <c r="I211" s="147"/>
      <c r="J211" s="27"/>
      <c r="O211" s="34"/>
      <c r="P211" s="34"/>
    </row>
    <row r="212" spans="1:20" ht="15" customHeight="1">
      <c r="A212" s="171"/>
      <c r="B212" s="172"/>
      <c r="C212" s="140"/>
      <c r="D212" s="142"/>
      <c r="E212" s="144"/>
      <c r="F212" s="22"/>
      <c r="G212" s="18"/>
      <c r="H212" s="18"/>
      <c r="I212" s="146">
        <f t="shared" ref="I212" si="1017">IF(OR(LEFT(D212,3) = "211",LEFT(D212,3) = "213",LEFT(D212,3) = "221",LEFT(D212,3) = "251",LEFT(D212,3) = "261"),C212,0)-IF(OR(LEFT(E212,3)="211",LEFT(E212,3)="213",LEFT(E212,3)="221",LEFT(E212,3)="251",LEFT(E212,3)="261"),C212,0)</f>
        <v>0</v>
      </c>
      <c r="J212" s="27">
        <f t="shared" ref="J212" si="1018">F212+G212+H212-I212</f>
        <v>0</v>
      </c>
      <c r="K212" s="17">
        <f t="shared" ref="K212" si="1019">G213</f>
        <v>0</v>
      </c>
      <c r="L212" s="17">
        <f t="shared" ref="L212" si="1020">H213</f>
        <v>0</v>
      </c>
      <c r="M212">
        <f t="shared" ref="M212" si="1021">IF($F212&lt;0,$F212,0)</f>
        <v>0</v>
      </c>
      <c r="N212">
        <f t="shared" ref="N212" si="1022">IF($F212&gt;0,$F212,0)</f>
        <v>0</v>
      </c>
      <c r="O212" s="34">
        <f t="shared" ref="O212" si="1023">IF(AND($F212&lt;&gt;0,$K212=0,$L212=0,$I212&lt;&gt;0,$I212&gt;0),$I212,0)</f>
        <v>0</v>
      </c>
      <c r="P212" s="34">
        <f t="shared" ref="P212" si="1024">IF(AND($F212&lt;&gt;0,$K212=0,$L212=0,$I212&lt;&gt;0,$I212&lt;0),$I212,0)</f>
        <v>0</v>
      </c>
      <c r="Q212">
        <f>IF(LEFT(D212,1)&lt;"5",C212,0)</f>
        <v>0</v>
      </c>
      <c r="R212">
        <f t="shared" ref="R212" si="1025">IF(LEFT(E212,1)&lt;"5",-C212,0)</f>
        <v>0</v>
      </c>
      <c r="S212" s="36" t="str">
        <f t="shared" ref="S212" si="1026">IF(Q212&lt;&gt;0,IF(G213&lt;&gt;"",G213,IF(H213&lt;&gt;"",H213,F213)),"")</f>
        <v/>
      </c>
      <c r="T212" s="36" t="str">
        <f t="shared" ref="T212" si="1027">IF(R212&lt;&gt;0,IF(H213&lt;&gt;"",H213,IF(G213&lt;&gt;"",G213,F213)),"")</f>
        <v/>
      </c>
    </row>
    <row r="213" spans="1:20" ht="15" customHeight="1" thickBot="1">
      <c r="A213" s="160"/>
      <c r="B213" s="173"/>
      <c r="C213" s="141"/>
      <c r="D213" s="143"/>
      <c r="E213" s="145"/>
      <c r="F213" s="23"/>
      <c r="G213" s="11"/>
      <c r="H213" s="12"/>
      <c r="I213" s="147"/>
      <c r="J213" s="27"/>
      <c r="O213" s="34"/>
      <c r="P213" s="34"/>
    </row>
    <row r="214" spans="1:20" ht="15" customHeight="1">
      <c r="A214" s="171"/>
      <c r="B214" s="172"/>
      <c r="C214" s="140"/>
      <c r="D214" s="142"/>
      <c r="E214" s="144"/>
      <c r="F214" s="22"/>
      <c r="G214" s="18"/>
      <c r="H214" s="18"/>
      <c r="I214" s="146">
        <f t="shared" ref="I214" si="1028">IF(OR(LEFT(D214,3) = "211",LEFT(D214,3) = "213",LEFT(D214,3) = "221",LEFT(D214,3) = "251",LEFT(D214,3) = "261"),C214,0)-IF(OR(LEFT(E214,3)="211",LEFT(E214,3)="213",LEFT(E214,3)="221",LEFT(E214,3)="251",LEFT(E214,3)="261"),C214,0)</f>
        <v>0</v>
      </c>
      <c r="J214" s="27">
        <f t="shared" ref="J214" si="1029">F214+G214+H214-I214</f>
        <v>0</v>
      </c>
      <c r="K214" s="17">
        <f t="shared" ref="K214" si="1030">G215</f>
        <v>0</v>
      </c>
      <c r="L214" s="17">
        <f t="shared" ref="L214" si="1031">H215</f>
        <v>0</v>
      </c>
      <c r="M214">
        <f t="shared" ref="M214" si="1032">IF($F214&lt;0,$F214,0)</f>
        <v>0</v>
      </c>
      <c r="N214">
        <f t="shared" ref="N214" si="1033">IF($F214&gt;0,$F214,0)</f>
        <v>0</v>
      </c>
      <c r="O214" s="34">
        <f t="shared" ref="O214" si="1034">IF(AND($F214&lt;&gt;0,$K214=0,$L214=0,$I214&lt;&gt;0,$I214&gt;0),$I214,0)</f>
        <v>0</v>
      </c>
      <c r="P214" s="34">
        <f t="shared" ref="P214" si="1035">IF(AND($F214&lt;&gt;0,$K214=0,$L214=0,$I214&lt;&gt;0,$I214&lt;0),$I214,0)</f>
        <v>0</v>
      </c>
      <c r="Q214">
        <f>IF(LEFT(D214,1)&lt;"5",C214,0)</f>
        <v>0</v>
      </c>
      <c r="R214">
        <f t="shared" ref="R214" si="1036">IF(LEFT(E214,1)&lt;"5",-C214,0)</f>
        <v>0</v>
      </c>
      <c r="S214" s="36" t="str">
        <f t="shared" ref="S214" si="1037">IF(Q214&lt;&gt;0,IF(G215&lt;&gt;"",G215,IF(H215&lt;&gt;"",H215,F215)),"")</f>
        <v/>
      </c>
      <c r="T214" s="36" t="str">
        <f t="shared" ref="T214" si="1038">IF(R214&lt;&gt;0,IF(H215&lt;&gt;"",H215,IF(G215&lt;&gt;"",G215,F215)),"")</f>
        <v/>
      </c>
    </row>
    <row r="215" spans="1:20" ht="15" customHeight="1" thickBot="1">
      <c r="A215" s="160"/>
      <c r="B215" s="173"/>
      <c r="C215" s="141"/>
      <c r="D215" s="143"/>
      <c r="E215" s="145"/>
      <c r="F215" s="23"/>
      <c r="G215" s="11"/>
      <c r="H215" s="12"/>
      <c r="I215" s="147"/>
      <c r="J215" s="27"/>
      <c r="O215" s="34"/>
      <c r="P215" s="34"/>
    </row>
    <row r="216" spans="1:20" ht="15" customHeight="1">
      <c r="A216" s="171"/>
      <c r="B216" s="172"/>
      <c r="C216" s="140"/>
      <c r="D216" s="142"/>
      <c r="E216" s="144"/>
      <c r="F216" s="22"/>
      <c r="G216" s="18"/>
      <c r="H216" s="18"/>
      <c r="I216" s="146">
        <f t="shared" ref="I216" si="1039">IF(OR(LEFT(D216,3) = "211",LEFT(D216,3) = "213",LEFT(D216,3) = "221",LEFT(D216,3) = "251",LEFT(D216,3) = "261"),C216,0)-IF(OR(LEFT(E216,3)="211",LEFT(E216,3)="213",LEFT(E216,3)="221",LEFT(E216,3)="251",LEFT(E216,3)="261"),C216,0)</f>
        <v>0</v>
      </c>
      <c r="J216" s="27">
        <f t="shared" ref="J216" si="1040">F216+G216+H216-I216</f>
        <v>0</v>
      </c>
      <c r="K216" s="17">
        <f t="shared" ref="K216" si="1041">G217</f>
        <v>0</v>
      </c>
      <c r="L216" s="17">
        <f t="shared" ref="L216" si="1042">H217</f>
        <v>0</v>
      </c>
      <c r="M216">
        <f t="shared" ref="M216" si="1043">IF($F216&lt;0,$F216,0)</f>
        <v>0</v>
      </c>
      <c r="N216">
        <f t="shared" ref="N216" si="1044">IF($F216&gt;0,$F216,0)</f>
        <v>0</v>
      </c>
      <c r="O216" s="34">
        <f t="shared" ref="O216" si="1045">IF(AND($F216&lt;&gt;0,$K216=0,$L216=0,$I216&lt;&gt;0,$I216&gt;0),$I216,0)</f>
        <v>0</v>
      </c>
      <c r="P216" s="34">
        <f t="shared" ref="P216" si="1046">IF(AND($F216&lt;&gt;0,$K216=0,$L216=0,$I216&lt;&gt;0,$I216&lt;0),$I216,0)</f>
        <v>0</v>
      </c>
      <c r="Q216">
        <f>IF(LEFT(D216,1)&lt;"5",C216,0)</f>
        <v>0</v>
      </c>
      <c r="R216">
        <f t="shared" ref="R216" si="1047">IF(LEFT(E216,1)&lt;"5",-C216,0)</f>
        <v>0</v>
      </c>
      <c r="S216" s="36" t="str">
        <f t="shared" ref="S216" si="1048">IF(Q216&lt;&gt;0,IF(G217&lt;&gt;"",G217,IF(H217&lt;&gt;"",H217,F217)),"")</f>
        <v/>
      </c>
      <c r="T216" s="36" t="str">
        <f t="shared" ref="T216" si="1049">IF(R216&lt;&gt;0,IF(H217&lt;&gt;"",H217,IF(G217&lt;&gt;"",G217,F217)),"")</f>
        <v/>
      </c>
    </row>
    <row r="217" spans="1:20" ht="15" customHeight="1" thickBot="1">
      <c r="A217" s="160"/>
      <c r="B217" s="173"/>
      <c r="C217" s="141"/>
      <c r="D217" s="143"/>
      <c r="E217" s="145"/>
      <c r="F217" s="23"/>
      <c r="G217" s="11"/>
      <c r="H217" s="12"/>
      <c r="I217" s="147"/>
      <c r="J217" s="27"/>
      <c r="O217" s="34"/>
      <c r="P217" s="34"/>
    </row>
    <row r="218" spans="1:20" ht="15" customHeight="1">
      <c r="A218" s="171">
        <v>90</v>
      </c>
      <c r="B218" s="172"/>
      <c r="C218" s="140"/>
      <c r="D218" s="174"/>
      <c r="E218" s="176"/>
      <c r="F218" s="22">
        <f t="shared" ref="F218" si="1050">IF(AND((E218&gt;500),OR(LEFT(E218,1)="5",LEFT(E218,1)="6")),C218,0)-IF(AND((D218&gt;500),OR(LEFT(D218,1)="5",LEFT(D218,1)="6")),C218,0)</f>
        <v>0</v>
      </c>
      <c r="G218" s="18"/>
      <c r="H218" s="18"/>
      <c r="I218" s="146">
        <f t="shared" ref="I218" si="1051">IF(OR(LEFT(D218,3) = "211",LEFT(D218,3) = "213",LEFT(D218,3) = "221",LEFT(D218,3) = "251",LEFT(D218,3) = "261"),C218,0)-IF(OR(LEFT(E218,3)="211",LEFT(E218,3)="213",LEFT(E218,3)="221",LEFT(E218,3)="251",LEFT(E218,3)="261"),C218,0)</f>
        <v>0</v>
      </c>
      <c r="J218" s="27">
        <f t="shared" ref="J218" si="1052">F218+G218+H218-I218</f>
        <v>0</v>
      </c>
      <c r="K218" s="17">
        <f t="shared" ref="K218" si="1053">G219</f>
        <v>0</v>
      </c>
      <c r="L218" s="17">
        <f t="shared" ref="L218" si="1054">H219</f>
        <v>0</v>
      </c>
      <c r="M218">
        <f t="shared" ref="M218" si="1055">IF($F218&lt;0,$F218,0)</f>
        <v>0</v>
      </c>
      <c r="N218">
        <f t="shared" ref="N218" si="1056">IF($F218&gt;0,$F218,0)</f>
        <v>0</v>
      </c>
      <c r="O218" s="34">
        <f t="shared" ref="O218" si="1057">IF(AND($F218&lt;&gt;0,$K218=0,$L218=0,$I218&lt;&gt;0,$I218&gt;0),$I218,0)</f>
        <v>0</v>
      </c>
      <c r="P218" s="34">
        <f t="shared" ref="P218" si="1058">IF(AND($F218&lt;&gt;0,$K218=0,$L218=0,$I218&lt;&gt;0,$I218&lt;0),$I218,0)</f>
        <v>0</v>
      </c>
      <c r="Q218">
        <f>IF(LEFT(D218,1)&lt;"5",C218,0)</f>
        <v>0</v>
      </c>
      <c r="R218">
        <f t="shared" ref="R218" si="1059">IF(LEFT(E218,1)&lt;"5",-C218,0)</f>
        <v>0</v>
      </c>
      <c r="S218" s="36" t="str">
        <f t="shared" ref="S218" si="1060">IF(Q218&lt;&gt;0,IF(G219&lt;&gt;"",G219,IF(H219&lt;&gt;"",H219,F219)),"")</f>
        <v/>
      </c>
      <c r="T218" s="36" t="str">
        <f t="shared" ref="T218" si="1061">IF(R218&lt;&gt;0,IF(H219&lt;&gt;"",H219,IF(G219&lt;&gt;"",G219,F219)),"")</f>
        <v/>
      </c>
    </row>
    <row r="219" spans="1:20" ht="15" customHeight="1" thickBot="1">
      <c r="A219" s="160"/>
      <c r="B219" s="173"/>
      <c r="C219" s="141"/>
      <c r="D219" s="175"/>
      <c r="E219" s="177"/>
      <c r="F219" s="23" t="s">
        <v>61</v>
      </c>
      <c r="G219" s="11"/>
      <c r="H219" s="12"/>
      <c r="I219" s="147"/>
      <c r="J219" s="27"/>
      <c r="O219" s="34"/>
      <c r="P219" s="34"/>
    </row>
    <row r="220" spans="1:20" ht="15" customHeight="1">
      <c r="A220" s="171">
        <v>91</v>
      </c>
      <c r="B220" s="172"/>
      <c r="C220" s="140"/>
      <c r="D220" s="174"/>
      <c r="E220" s="176"/>
      <c r="F220" s="22">
        <f t="shared" ref="F220" si="1062">IF(AND((E220&gt;500),OR(LEFT(E220,1)="5",LEFT(E220,1)="6")),C220,0)-IF(AND((D220&gt;500),OR(LEFT(D220,1)="5",LEFT(D220,1)="6")),C220,0)</f>
        <v>0</v>
      </c>
      <c r="G220" s="18"/>
      <c r="H220" s="18"/>
      <c r="I220" s="146">
        <f t="shared" ref="I220" si="1063">IF(OR(LEFT(D220,3) = "211",LEFT(D220,3) = "213",LEFT(D220,3) = "221",LEFT(D220,3) = "251",LEFT(D220,3) = "261"),C220,0)-IF(OR(LEFT(E220,3)="211",LEFT(E220,3)="213",LEFT(E220,3)="221",LEFT(E220,3)="251",LEFT(E220,3)="261"),C220,0)</f>
        <v>0</v>
      </c>
      <c r="J220" s="27">
        <f t="shared" ref="J220" si="1064">F220+G220+H220-I220</f>
        <v>0</v>
      </c>
      <c r="K220" s="17">
        <f t="shared" ref="K220" si="1065">G221</f>
        <v>0</v>
      </c>
      <c r="L220" s="17">
        <f t="shared" ref="L220" si="1066">H221</f>
        <v>0</v>
      </c>
      <c r="M220">
        <f t="shared" ref="M220" si="1067">IF($F220&lt;0,$F220,0)</f>
        <v>0</v>
      </c>
      <c r="N220">
        <f t="shared" ref="N220" si="1068">IF($F220&gt;0,$F220,0)</f>
        <v>0</v>
      </c>
      <c r="O220" s="34">
        <f t="shared" ref="O220" si="1069">IF(AND($F220&lt;&gt;0,$K220=0,$L220=0,$I220&lt;&gt;0,$I220&gt;0),$I220,0)</f>
        <v>0</v>
      </c>
      <c r="P220" s="34">
        <f t="shared" ref="P220" si="1070">IF(AND($F220&lt;&gt;0,$K220=0,$L220=0,$I220&lt;&gt;0,$I220&lt;0),$I220,0)</f>
        <v>0</v>
      </c>
      <c r="Q220">
        <f>IF(LEFT(D220,1)&lt;"5",C220,0)</f>
        <v>0</v>
      </c>
      <c r="R220">
        <f t="shared" ref="R220" si="1071">IF(LEFT(E220,1)&lt;"5",-C220,0)</f>
        <v>0</v>
      </c>
      <c r="S220" s="36" t="str">
        <f t="shared" ref="S220" si="1072">IF(Q220&lt;&gt;0,IF(G221&lt;&gt;"",G221,IF(H221&lt;&gt;"",H221,F221)),"")</f>
        <v/>
      </c>
      <c r="T220" s="36" t="str">
        <f t="shared" ref="T220" si="1073">IF(R220&lt;&gt;0,IF(H221&lt;&gt;"",H221,IF(G221&lt;&gt;"",G221,F221)),"")</f>
        <v/>
      </c>
    </row>
    <row r="221" spans="1:20" ht="15" customHeight="1" thickBot="1">
      <c r="A221" s="160"/>
      <c r="B221" s="173"/>
      <c r="C221" s="141"/>
      <c r="D221" s="175"/>
      <c r="E221" s="177"/>
      <c r="F221" s="23" t="s">
        <v>61</v>
      </c>
      <c r="G221" s="11"/>
      <c r="H221" s="12"/>
      <c r="I221" s="147"/>
      <c r="J221" s="27"/>
      <c r="O221" s="34"/>
      <c r="P221" s="34"/>
    </row>
  </sheetData>
  <mergeCells count="643">
    <mergeCell ref="A118:A119"/>
    <mergeCell ref="B118:B119"/>
    <mergeCell ref="C118:C119"/>
    <mergeCell ref="D118:D119"/>
    <mergeCell ref="E118:E119"/>
    <mergeCell ref="I118:I119"/>
    <mergeCell ref="A100:A101"/>
    <mergeCell ref="B100:B101"/>
    <mergeCell ref="C100:C101"/>
    <mergeCell ref="D100:D101"/>
    <mergeCell ref="E100:E101"/>
    <mergeCell ref="I100:I101"/>
    <mergeCell ref="A104:A105"/>
    <mergeCell ref="B104:B105"/>
    <mergeCell ref="C104:C105"/>
    <mergeCell ref="D104:D105"/>
    <mergeCell ref="E104:E105"/>
    <mergeCell ref="I104:I105"/>
    <mergeCell ref="A108:A109"/>
    <mergeCell ref="B108:B109"/>
    <mergeCell ref="C108:C109"/>
    <mergeCell ref="D108:D109"/>
    <mergeCell ref="E108:E109"/>
    <mergeCell ref="I108:I109"/>
    <mergeCell ref="A48:A49"/>
    <mergeCell ref="B48:B49"/>
    <mergeCell ref="C48:C49"/>
    <mergeCell ref="D48:D49"/>
    <mergeCell ref="E48:E49"/>
    <mergeCell ref="I48:I49"/>
    <mergeCell ref="J11:J13"/>
    <mergeCell ref="A70:A71"/>
    <mergeCell ref="B70:B71"/>
    <mergeCell ref="C70:C71"/>
    <mergeCell ref="D70:D71"/>
    <mergeCell ref="E70:E71"/>
    <mergeCell ref="I70:I71"/>
    <mergeCell ref="A62:A63"/>
    <mergeCell ref="B62:B63"/>
    <mergeCell ref="C62:C63"/>
    <mergeCell ref="D62:D63"/>
    <mergeCell ref="E62:E63"/>
    <mergeCell ref="I62:I63"/>
    <mergeCell ref="A64:A65"/>
    <mergeCell ref="B64:B65"/>
    <mergeCell ref="C64:C65"/>
    <mergeCell ref="D64:D65"/>
    <mergeCell ref="E64:E65"/>
    <mergeCell ref="A72:A73"/>
    <mergeCell ref="B72:B73"/>
    <mergeCell ref="C72:C73"/>
    <mergeCell ref="D72:D73"/>
    <mergeCell ref="E72:E73"/>
    <mergeCell ref="I72:I73"/>
    <mergeCell ref="A66:A67"/>
    <mergeCell ref="B66:B67"/>
    <mergeCell ref="C66:C67"/>
    <mergeCell ref="D66:D67"/>
    <mergeCell ref="E66:E67"/>
    <mergeCell ref="I66:I67"/>
    <mergeCell ref="A68:A69"/>
    <mergeCell ref="B68:B69"/>
    <mergeCell ref="C68:C69"/>
    <mergeCell ref="D68:D69"/>
    <mergeCell ref="E68:E69"/>
    <mergeCell ref="I68:I69"/>
    <mergeCell ref="I64:I65"/>
    <mergeCell ref="A58:A59"/>
    <mergeCell ref="B58:B59"/>
    <mergeCell ref="C58:C59"/>
    <mergeCell ref="D58:D59"/>
    <mergeCell ref="E58:E59"/>
    <mergeCell ref="I58:I59"/>
    <mergeCell ref="A60:A61"/>
    <mergeCell ref="B60:B61"/>
    <mergeCell ref="C60:C61"/>
    <mergeCell ref="D60:D61"/>
    <mergeCell ref="E60:E61"/>
    <mergeCell ref="I60:I61"/>
    <mergeCell ref="A52:A53"/>
    <mergeCell ref="B52:B53"/>
    <mergeCell ref="C52:C53"/>
    <mergeCell ref="D52:D53"/>
    <mergeCell ref="E52:E53"/>
    <mergeCell ref="I52:I53"/>
    <mergeCell ref="A50:A51"/>
    <mergeCell ref="B50:B51"/>
    <mergeCell ref="C50:C51"/>
    <mergeCell ref="D50:D51"/>
    <mergeCell ref="E50:E51"/>
    <mergeCell ref="I50:I51"/>
    <mergeCell ref="I44:I45"/>
    <mergeCell ref="A46:A47"/>
    <mergeCell ref="B46:B47"/>
    <mergeCell ref="C46:C47"/>
    <mergeCell ref="D46:D47"/>
    <mergeCell ref="E46:E47"/>
    <mergeCell ref="I46:I47"/>
    <mergeCell ref="A44:A45"/>
    <mergeCell ref="B44:B45"/>
    <mergeCell ref="C44:C45"/>
    <mergeCell ref="D44:D45"/>
    <mergeCell ref="E44:E45"/>
    <mergeCell ref="I40:I41"/>
    <mergeCell ref="A42:A43"/>
    <mergeCell ref="B42:B43"/>
    <mergeCell ref="C42:C43"/>
    <mergeCell ref="D42:D43"/>
    <mergeCell ref="E42:E43"/>
    <mergeCell ref="I42:I43"/>
    <mergeCell ref="A40:A41"/>
    <mergeCell ref="B40:B41"/>
    <mergeCell ref="C40:C41"/>
    <mergeCell ref="D40:D41"/>
    <mergeCell ref="E40:E41"/>
    <mergeCell ref="I36:I37"/>
    <mergeCell ref="A38:A39"/>
    <mergeCell ref="B38:B39"/>
    <mergeCell ref="C38:C39"/>
    <mergeCell ref="D38:D39"/>
    <mergeCell ref="E38:E39"/>
    <mergeCell ref="I38:I39"/>
    <mergeCell ref="A36:A37"/>
    <mergeCell ref="B36:B37"/>
    <mergeCell ref="C36:C37"/>
    <mergeCell ref="D36:D37"/>
    <mergeCell ref="E36:E37"/>
    <mergeCell ref="E28:E29"/>
    <mergeCell ref="I32:I33"/>
    <mergeCell ref="A34:A35"/>
    <mergeCell ref="B34:B35"/>
    <mergeCell ref="C34:C35"/>
    <mergeCell ref="D34:D35"/>
    <mergeCell ref="E34:E35"/>
    <mergeCell ref="I34:I35"/>
    <mergeCell ref="A32:A33"/>
    <mergeCell ref="B32:B33"/>
    <mergeCell ref="C32:C33"/>
    <mergeCell ref="D32:D33"/>
    <mergeCell ref="E32:E33"/>
    <mergeCell ref="I28:I29"/>
    <mergeCell ref="A30:A31"/>
    <mergeCell ref="B30:B31"/>
    <mergeCell ref="C30:C31"/>
    <mergeCell ref="D30:D31"/>
    <mergeCell ref="E30:E31"/>
    <mergeCell ref="I30:I31"/>
    <mergeCell ref="A28:A29"/>
    <mergeCell ref="B28:B29"/>
    <mergeCell ref="C28:C29"/>
    <mergeCell ref="D28:D29"/>
    <mergeCell ref="I20:I21"/>
    <mergeCell ref="A22:A23"/>
    <mergeCell ref="B22:B23"/>
    <mergeCell ref="C22:C23"/>
    <mergeCell ref="D22:D23"/>
    <mergeCell ref="E22:E23"/>
    <mergeCell ref="I22:I23"/>
    <mergeCell ref="A20:A21"/>
    <mergeCell ref="B20:B21"/>
    <mergeCell ref="C20:C21"/>
    <mergeCell ref="D20:D21"/>
    <mergeCell ref="E20:E21"/>
    <mergeCell ref="I24:I25"/>
    <mergeCell ref="A26:A27"/>
    <mergeCell ref="B26:B27"/>
    <mergeCell ref="C26:C27"/>
    <mergeCell ref="D26:D27"/>
    <mergeCell ref="E26:E27"/>
    <mergeCell ref="I26:I27"/>
    <mergeCell ref="A24:A25"/>
    <mergeCell ref="B24:B25"/>
    <mergeCell ref="C24:C25"/>
    <mergeCell ref="D24:D25"/>
    <mergeCell ref="E24:E25"/>
    <mergeCell ref="A4:I4"/>
    <mergeCell ref="A2:I3"/>
    <mergeCell ref="A5:I5"/>
    <mergeCell ref="B12:B13"/>
    <mergeCell ref="C12:C13"/>
    <mergeCell ref="D12:E12"/>
    <mergeCell ref="I16:I17"/>
    <mergeCell ref="A18:A19"/>
    <mergeCell ref="B18:B19"/>
    <mergeCell ref="C18:C19"/>
    <mergeCell ref="D18:D19"/>
    <mergeCell ref="E18:E19"/>
    <mergeCell ref="I18:I19"/>
    <mergeCell ref="A16:A17"/>
    <mergeCell ref="B16:B17"/>
    <mergeCell ref="C16:C17"/>
    <mergeCell ref="D16:D17"/>
    <mergeCell ref="E16:E17"/>
    <mergeCell ref="A11:E11"/>
    <mergeCell ref="F11:I11"/>
    <mergeCell ref="A12:A13"/>
    <mergeCell ref="A9:I9"/>
    <mergeCell ref="A8:I8"/>
    <mergeCell ref="G10:H10"/>
    <mergeCell ref="A56:A57"/>
    <mergeCell ref="B56:B57"/>
    <mergeCell ref="C56:C57"/>
    <mergeCell ref="D56:D57"/>
    <mergeCell ref="E56:E57"/>
    <mergeCell ref="I56:I57"/>
    <mergeCell ref="A54:A55"/>
    <mergeCell ref="B54:B55"/>
    <mergeCell ref="C54:C55"/>
    <mergeCell ref="D54:D55"/>
    <mergeCell ref="E54:E55"/>
    <mergeCell ref="I54:I55"/>
    <mergeCell ref="A74:A75"/>
    <mergeCell ref="B74:B75"/>
    <mergeCell ref="C74:C75"/>
    <mergeCell ref="D74:D75"/>
    <mergeCell ref="E74:E75"/>
    <mergeCell ref="I74:I75"/>
    <mergeCell ref="A76:A77"/>
    <mergeCell ref="B76:B77"/>
    <mergeCell ref="C76:C77"/>
    <mergeCell ref="D76:D77"/>
    <mergeCell ref="E76:E77"/>
    <mergeCell ref="I76:I77"/>
    <mergeCell ref="A78:A79"/>
    <mergeCell ref="B78:B79"/>
    <mergeCell ref="C78:C79"/>
    <mergeCell ref="D78:D79"/>
    <mergeCell ref="E78:E79"/>
    <mergeCell ref="I78:I79"/>
    <mergeCell ref="A80:A81"/>
    <mergeCell ref="B80:B81"/>
    <mergeCell ref="C80:C81"/>
    <mergeCell ref="D80:D81"/>
    <mergeCell ref="E80:E81"/>
    <mergeCell ref="I80:I81"/>
    <mergeCell ref="A82:A83"/>
    <mergeCell ref="B82:B83"/>
    <mergeCell ref="C82:C83"/>
    <mergeCell ref="D82:D83"/>
    <mergeCell ref="E82:E83"/>
    <mergeCell ref="I82:I83"/>
    <mergeCell ref="A84:A85"/>
    <mergeCell ref="B84:B85"/>
    <mergeCell ref="C84:C85"/>
    <mergeCell ref="D84:D85"/>
    <mergeCell ref="E84:E85"/>
    <mergeCell ref="I84:I85"/>
    <mergeCell ref="A86:A87"/>
    <mergeCell ref="B86:B87"/>
    <mergeCell ref="C86:C87"/>
    <mergeCell ref="D86:D87"/>
    <mergeCell ref="E86:E87"/>
    <mergeCell ref="I86:I87"/>
    <mergeCell ref="A88:A89"/>
    <mergeCell ref="B88:B89"/>
    <mergeCell ref="C88:C89"/>
    <mergeCell ref="D88:D89"/>
    <mergeCell ref="E88:E89"/>
    <mergeCell ref="I88:I89"/>
    <mergeCell ref="A90:A91"/>
    <mergeCell ref="B90:B91"/>
    <mergeCell ref="C90:C91"/>
    <mergeCell ref="D90:D91"/>
    <mergeCell ref="E90:E91"/>
    <mergeCell ref="I90:I91"/>
    <mergeCell ref="A92:A93"/>
    <mergeCell ref="B92:B93"/>
    <mergeCell ref="C92:C93"/>
    <mergeCell ref="D92:D93"/>
    <mergeCell ref="E92:E93"/>
    <mergeCell ref="I92:I93"/>
    <mergeCell ref="A94:A95"/>
    <mergeCell ref="B94:B95"/>
    <mergeCell ref="C94:C95"/>
    <mergeCell ref="D94:D95"/>
    <mergeCell ref="E94:E95"/>
    <mergeCell ref="I94:I95"/>
    <mergeCell ref="A96:A97"/>
    <mergeCell ref="B96:B97"/>
    <mergeCell ref="C96:C97"/>
    <mergeCell ref="D96:D97"/>
    <mergeCell ref="E96:E97"/>
    <mergeCell ref="I96:I97"/>
    <mergeCell ref="A110:A111"/>
    <mergeCell ref="B110:B111"/>
    <mergeCell ref="C110:C111"/>
    <mergeCell ref="D110:D111"/>
    <mergeCell ref="E110:E111"/>
    <mergeCell ref="I110:I111"/>
    <mergeCell ref="A112:A113"/>
    <mergeCell ref="B112:B113"/>
    <mergeCell ref="C112:C113"/>
    <mergeCell ref="D112:D113"/>
    <mergeCell ref="E112:E113"/>
    <mergeCell ref="I112:I113"/>
    <mergeCell ref="A114:A115"/>
    <mergeCell ref="B114:B115"/>
    <mergeCell ref="C114:C115"/>
    <mergeCell ref="D114:D115"/>
    <mergeCell ref="E114:E115"/>
    <mergeCell ref="I114:I115"/>
    <mergeCell ref="A116:A117"/>
    <mergeCell ref="B116:B117"/>
    <mergeCell ref="C116:C117"/>
    <mergeCell ref="D116:D117"/>
    <mergeCell ref="E116:E117"/>
    <mergeCell ref="I116:I117"/>
    <mergeCell ref="A120:A121"/>
    <mergeCell ref="B120:B121"/>
    <mergeCell ref="C120:C121"/>
    <mergeCell ref="D120:D121"/>
    <mergeCell ref="E120:E121"/>
    <mergeCell ref="I120:I121"/>
    <mergeCell ref="A122:A123"/>
    <mergeCell ref="B122:B123"/>
    <mergeCell ref="C122:C123"/>
    <mergeCell ref="D122:D123"/>
    <mergeCell ref="E122:E123"/>
    <mergeCell ref="I122:I123"/>
    <mergeCell ref="A124:A125"/>
    <mergeCell ref="B124:B125"/>
    <mergeCell ref="C124:C125"/>
    <mergeCell ref="D124:D125"/>
    <mergeCell ref="E124:E125"/>
    <mergeCell ref="I124:I125"/>
    <mergeCell ref="A128:A129"/>
    <mergeCell ref="B128:B129"/>
    <mergeCell ref="C128:C129"/>
    <mergeCell ref="D128:D129"/>
    <mergeCell ref="E128:E129"/>
    <mergeCell ref="I128:I129"/>
    <mergeCell ref="A134:A135"/>
    <mergeCell ref="B134:B135"/>
    <mergeCell ref="C134:C135"/>
    <mergeCell ref="D134:D135"/>
    <mergeCell ref="E134:E135"/>
    <mergeCell ref="I134:I135"/>
    <mergeCell ref="A136:A137"/>
    <mergeCell ref="B136:B137"/>
    <mergeCell ref="C136:C137"/>
    <mergeCell ref="D136:D137"/>
    <mergeCell ref="E136:E137"/>
    <mergeCell ref="I136:I137"/>
    <mergeCell ref="A138:A139"/>
    <mergeCell ref="B138:B139"/>
    <mergeCell ref="C138:C139"/>
    <mergeCell ref="D138:D139"/>
    <mergeCell ref="E138:E139"/>
    <mergeCell ref="I138:I139"/>
    <mergeCell ref="A140:A141"/>
    <mergeCell ref="B140:B141"/>
    <mergeCell ref="C140:C141"/>
    <mergeCell ref="D140:D141"/>
    <mergeCell ref="E140:E141"/>
    <mergeCell ref="I140:I141"/>
    <mergeCell ref="A142:A143"/>
    <mergeCell ref="B142:B143"/>
    <mergeCell ref="C142:C143"/>
    <mergeCell ref="D142:D143"/>
    <mergeCell ref="E142:E143"/>
    <mergeCell ref="I142:I143"/>
    <mergeCell ref="A144:A145"/>
    <mergeCell ref="B144:B145"/>
    <mergeCell ref="C144:C145"/>
    <mergeCell ref="D144:D145"/>
    <mergeCell ref="E144:E145"/>
    <mergeCell ref="I144:I145"/>
    <mergeCell ref="A146:A147"/>
    <mergeCell ref="B146:B147"/>
    <mergeCell ref="C146:C147"/>
    <mergeCell ref="D146:D147"/>
    <mergeCell ref="E146:E147"/>
    <mergeCell ref="I146:I147"/>
    <mergeCell ref="A148:A149"/>
    <mergeCell ref="B148:B149"/>
    <mergeCell ref="C148:C149"/>
    <mergeCell ref="D148:D149"/>
    <mergeCell ref="E148:E149"/>
    <mergeCell ref="I148:I149"/>
    <mergeCell ref="A150:A151"/>
    <mergeCell ref="B150:B151"/>
    <mergeCell ref="C150:C151"/>
    <mergeCell ref="D150:D151"/>
    <mergeCell ref="E150:E151"/>
    <mergeCell ref="I150:I151"/>
    <mergeCell ref="A152:A153"/>
    <mergeCell ref="B152:B153"/>
    <mergeCell ref="C152:C153"/>
    <mergeCell ref="D152:D153"/>
    <mergeCell ref="E152:E153"/>
    <mergeCell ref="I152:I153"/>
    <mergeCell ref="A154:A155"/>
    <mergeCell ref="B154:B155"/>
    <mergeCell ref="C154:C155"/>
    <mergeCell ref="D154:D155"/>
    <mergeCell ref="E154:E155"/>
    <mergeCell ref="I154:I155"/>
    <mergeCell ref="A156:A157"/>
    <mergeCell ref="B156:B157"/>
    <mergeCell ref="C156:C157"/>
    <mergeCell ref="D156:D157"/>
    <mergeCell ref="E156:E157"/>
    <mergeCell ref="I156:I157"/>
    <mergeCell ref="A158:A159"/>
    <mergeCell ref="B158:B159"/>
    <mergeCell ref="C158:C159"/>
    <mergeCell ref="D158:D159"/>
    <mergeCell ref="E158:E159"/>
    <mergeCell ref="I158:I159"/>
    <mergeCell ref="A160:A161"/>
    <mergeCell ref="B160:B161"/>
    <mergeCell ref="C160:C161"/>
    <mergeCell ref="D160:D161"/>
    <mergeCell ref="E160:E161"/>
    <mergeCell ref="I160:I161"/>
    <mergeCell ref="A162:A163"/>
    <mergeCell ref="B162:B163"/>
    <mergeCell ref="C162:C163"/>
    <mergeCell ref="D162:D163"/>
    <mergeCell ref="E162:E163"/>
    <mergeCell ref="I162:I163"/>
    <mergeCell ref="A164:A165"/>
    <mergeCell ref="B164:B165"/>
    <mergeCell ref="C164:C165"/>
    <mergeCell ref="D164:D165"/>
    <mergeCell ref="E164:E165"/>
    <mergeCell ref="I164:I165"/>
    <mergeCell ref="A166:A167"/>
    <mergeCell ref="B166:B167"/>
    <mergeCell ref="C166:C167"/>
    <mergeCell ref="D166:D167"/>
    <mergeCell ref="E166:E167"/>
    <mergeCell ref="I166:I167"/>
    <mergeCell ref="A168:A169"/>
    <mergeCell ref="B168:B169"/>
    <mergeCell ref="C168:C169"/>
    <mergeCell ref="D168:D169"/>
    <mergeCell ref="E168:E169"/>
    <mergeCell ref="I168:I169"/>
    <mergeCell ref="A170:A171"/>
    <mergeCell ref="B170:B171"/>
    <mergeCell ref="C170:C171"/>
    <mergeCell ref="D170:D171"/>
    <mergeCell ref="E170:E171"/>
    <mergeCell ref="I170:I171"/>
    <mergeCell ref="A172:A173"/>
    <mergeCell ref="B172:B173"/>
    <mergeCell ref="C172:C173"/>
    <mergeCell ref="D172:D173"/>
    <mergeCell ref="E172:E173"/>
    <mergeCell ref="I172:I173"/>
    <mergeCell ref="A174:A175"/>
    <mergeCell ref="B174:B175"/>
    <mergeCell ref="C174:C175"/>
    <mergeCell ref="D174:D175"/>
    <mergeCell ref="E174:E175"/>
    <mergeCell ref="I174:I175"/>
    <mergeCell ref="A176:A177"/>
    <mergeCell ref="B176:B177"/>
    <mergeCell ref="C176:C177"/>
    <mergeCell ref="D176:D177"/>
    <mergeCell ref="E176:E177"/>
    <mergeCell ref="I176:I177"/>
    <mergeCell ref="A178:A179"/>
    <mergeCell ref="B178:B179"/>
    <mergeCell ref="C178:C179"/>
    <mergeCell ref="D178:D179"/>
    <mergeCell ref="E178:E179"/>
    <mergeCell ref="I178:I179"/>
    <mergeCell ref="A180:A181"/>
    <mergeCell ref="B180:B181"/>
    <mergeCell ref="C180:C181"/>
    <mergeCell ref="D180:D181"/>
    <mergeCell ref="E180:E181"/>
    <mergeCell ref="I180:I181"/>
    <mergeCell ref="A182:A183"/>
    <mergeCell ref="B182:B183"/>
    <mergeCell ref="C182:C183"/>
    <mergeCell ref="D182:D183"/>
    <mergeCell ref="E182:E183"/>
    <mergeCell ref="I182:I183"/>
    <mergeCell ref="A184:A185"/>
    <mergeCell ref="B184:B185"/>
    <mergeCell ref="C184:C185"/>
    <mergeCell ref="D184:D185"/>
    <mergeCell ref="E184:E185"/>
    <mergeCell ref="I184:I185"/>
    <mergeCell ref="A186:A187"/>
    <mergeCell ref="B186:B187"/>
    <mergeCell ref="C186:C187"/>
    <mergeCell ref="D186:D187"/>
    <mergeCell ref="E186:E187"/>
    <mergeCell ref="I186:I187"/>
    <mergeCell ref="A188:A189"/>
    <mergeCell ref="B188:B189"/>
    <mergeCell ref="C188:C189"/>
    <mergeCell ref="D188:D189"/>
    <mergeCell ref="E188:E189"/>
    <mergeCell ref="I188:I189"/>
    <mergeCell ref="A190:A191"/>
    <mergeCell ref="B190:B191"/>
    <mergeCell ref="C190:C191"/>
    <mergeCell ref="D190:D191"/>
    <mergeCell ref="E190:E191"/>
    <mergeCell ref="I190:I191"/>
    <mergeCell ref="A192:A193"/>
    <mergeCell ref="B192:B193"/>
    <mergeCell ref="C192:C193"/>
    <mergeCell ref="D192:D193"/>
    <mergeCell ref="E192:E193"/>
    <mergeCell ref="I192:I193"/>
    <mergeCell ref="A194:A195"/>
    <mergeCell ref="B194:B195"/>
    <mergeCell ref="C194:C195"/>
    <mergeCell ref="D194:D195"/>
    <mergeCell ref="E194:E195"/>
    <mergeCell ref="I194:I195"/>
    <mergeCell ref="A196:A197"/>
    <mergeCell ref="B196:B197"/>
    <mergeCell ref="C196:C197"/>
    <mergeCell ref="D196:D197"/>
    <mergeCell ref="E196:E197"/>
    <mergeCell ref="I196:I197"/>
    <mergeCell ref="A198:A199"/>
    <mergeCell ref="B198:B199"/>
    <mergeCell ref="C198:C199"/>
    <mergeCell ref="D198:D199"/>
    <mergeCell ref="E198:E199"/>
    <mergeCell ref="I198:I199"/>
    <mergeCell ref="A200:A201"/>
    <mergeCell ref="B200:B201"/>
    <mergeCell ref="C200:C201"/>
    <mergeCell ref="D200:D201"/>
    <mergeCell ref="E200:E201"/>
    <mergeCell ref="I200:I201"/>
    <mergeCell ref="A202:A203"/>
    <mergeCell ref="B202:B203"/>
    <mergeCell ref="C202:C203"/>
    <mergeCell ref="D202:D203"/>
    <mergeCell ref="E202:E203"/>
    <mergeCell ref="I202:I203"/>
    <mergeCell ref="A204:A205"/>
    <mergeCell ref="B204:B205"/>
    <mergeCell ref="C204:C205"/>
    <mergeCell ref="D204:D205"/>
    <mergeCell ref="E204:E205"/>
    <mergeCell ref="I204:I205"/>
    <mergeCell ref="A206:A207"/>
    <mergeCell ref="B206:B207"/>
    <mergeCell ref="C206:C207"/>
    <mergeCell ref="D206:D207"/>
    <mergeCell ref="E206:E207"/>
    <mergeCell ref="I206:I207"/>
    <mergeCell ref="A208:A209"/>
    <mergeCell ref="B208:B209"/>
    <mergeCell ref="C208:C209"/>
    <mergeCell ref="D208:D209"/>
    <mergeCell ref="E208:E209"/>
    <mergeCell ref="I208:I209"/>
    <mergeCell ref="A210:A211"/>
    <mergeCell ref="B210:B211"/>
    <mergeCell ref="C210:C211"/>
    <mergeCell ref="D210:D211"/>
    <mergeCell ref="E210:E211"/>
    <mergeCell ref="I210:I211"/>
    <mergeCell ref="A212:A213"/>
    <mergeCell ref="B212:B213"/>
    <mergeCell ref="C212:C213"/>
    <mergeCell ref="D212:D213"/>
    <mergeCell ref="E212:E213"/>
    <mergeCell ref="I212:I213"/>
    <mergeCell ref="A214:A215"/>
    <mergeCell ref="B214:B215"/>
    <mergeCell ref="C214:C215"/>
    <mergeCell ref="D214:D215"/>
    <mergeCell ref="E214:E215"/>
    <mergeCell ref="I214:I215"/>
    <mergeCell ref="A216:A217"/>
    <mergeCell ref="B216:B217"/>
    <mergeCell ref="C216:C217"/>
    <mergeCell ref="D216:D217"/>
    <mergeCell ref="E216:E217"/>
    <mergeCell ref="I216:I217"/>
    <mergeCell ref="A218:A219"/>
    <mergeCell ref="B218:B219"/>
    <mergeCell ref="C218:C219"/>
    <mergeCell ref="D218:D219"/>
    <mergeCell ref="E218:E219"/>
    <mergeCell ref="I218:I219"/>
    <mergeCell ref="A220:A221"/>
    <mergeCell ref="B220:B221"/>
    <mergeCell ref="C220:C221"/>
    <mergeCell ref="D220:D221"/>
    <mergeCell ref="E220:E221"/>
    <mergeCell ref="I220:I221"/>
    <mergeCell ref="Q12:T12"/>
    <mergeCell ref="K11:T11"/>
    <mergeCell ref="F14:I15"/>
    <mergeCell ref="K12:L12"/>
    <mergeCell ref="M12:N12"/>
    <mergeCell ref="O12:P12"/>
    <mergeCell ref="A132:A133"/>
    <mergeCell ref="B132:B133"/>
    <mergeCell ref="C132:C133"/>
    <mergeCell ref="D132:D133"/>
    <mergeCell ref="E132:E133"/>
    <mergeCell ref="I132:I133"/>
    <mergeCell ref="A126:A127"/>
    <mergeCell ref="B126:B127"/>
    <mergeCell ref="C126:C127"/>
    <mergeCell ref="D126:D127"/>
    <mergeCell ref="E126:E127"/>
    <mergeCell ref="I126:I127"/>
    <mergeCell ref="A130:A131"/>
    <mergeCell ref="B130:B131"/>
    <mergeCell ref="C130:C131"/>
    <mergeCell ref="D130:D131"/>
    <mergeCell ref="E130:E131"/>
    <mergeCell ref="I130:I131"/>
    <mergeCell ref="A106:A107"/>
    <mergeCell ref="B106:B107"/>
    <mergeCell ref="C106:C107"/>
    <mergeCell ref="D106:D107"/>
    <mergeCell ref="E106:E107"/>
    <mergeCell ref="I106:I107"/>
    <mergeCell ref="A7:I7"/>
    <mergeCell ref="D14:D15"/>
    <mergeCell ref="E14:E15"/>
    <mergeCell ref="C14:C15"/>
    <mergeCell ref="B14:B15"/>
    <mergeCell ref="A14:A15"/>
    <mergeCell ref="A98:A99"/>
    <mergeCell ref="B98:B99"/>
    <mergeCell ref="C98:C99"/>
    <mergeCell ref="D98:D99"/>
    <mergeCell ref="E98:E99"/>
    <mergeCell ref="I98:I99"/>
    <mergeCell ref="A102:A103"/>
    <mergeCell ref="B102:B103"/>
    <mergeCell ref="C102:C103"/>
    <mergeCell ref="D102:D103"/>
    <mergeCell ref="E102:E103"/>
    <mergeCell ref="I102:I103"/>
  </mergeCells>
  <conditionalFormatting sqref="J102 J104 J108 J110 J112 J114 J116 J120 J122 J124 J128 J134 J136 J138 J140 J142 J144 J146 J148 J150 J152 J154 J156 J158 J160 J162 J164 J166 J168 J170 J172 J174 J176 J178 J180 J182 J184 J186 J188 J190 J192 J194 J196 J198 J200 J202 J204 J206 J208 J210 J212 J214 J216 J218 J220 J132 J126 J130 J16 J18 J20 J22 J24 J26 J28 J30 J32 J34 J36 J38 J40 J42 J44 J46 J50 J52 J54 J56 J58 J60 J62 J64 J66 J68 J70 J72 J74 J76 J78 J80 J82 J84 J86 J88 J90 J92 J94 J96 J98 J48 J100 J10">
    <cfRule type="cellIs" dxfId="41" priority="13" operator="notEqual">
      <formula>0</formula>
    </cfRule>
  </conditionalFormatting>
  <conditionalFormatting sqref="J118">
    <cfRule type="cellIs" dxfId="40" priority="4" operator="notEqual">
      <formula>0</formula>
    </cfRule>
  </conditionalFormatting>
  <conditionalFormatting sqref="J106">
    <cfRule type="cellIs" dxfId="39" priority="1" operator="notEqual">
      <formula>0</formula>
    </cfRule>
  </conditionalFormatting>
  <dataValidations count="4">
    <dataValidation type="list" allowBlank="1" showInputMessage="1" showErrorMessage="1" sqref="H131 H129 H125 H221 H119 H219 H17 H109 H111 H113 H115 H217 H121 H123 H133 H135 H137 H139 H141 H143 H145 H147 H149 H151 H153 H155 H157 H159 H161 H163 H165 H167 H169 H171 H173 H175 H177 H179 H181 H183 H185 H187 H189 H191 H193 H195 H197 H199 H201 H203 H205 H207 H209 H211 H213 H215 H117 H101 H99 H49 H97 H107 H93 H91 H89 H87 H85 H83 H81 H79 H77 H75 H73 H71 H69 H67 H65 H63 H61 H59 H57 H55 H53 H51 H19 H45 H43 H41 H39 H37 H35 H33 H31 H29 H27 H25 H23 H21 H47 H105 H95">
      <formula1>Položky</formula1>
    </dataValidation>
    <dataValidation type="list" allowBlank="1" showInputMessage="1" showErrorMessage="1" errorTitle="Položka" error="Neexistující položka výkazu!" sqref="G131 G129 G125 G127:H127 G119 G103:H103 G107 G109 G111 G113 G115 G221 G121 G123 G133 G135 G137 G139 G141 G143 G145 G147 G149 G151 G153 G155 G157 G159 G161 G163 G165 G167 G169 G171 G173 G175 G177 G179 G181 G183 G185 G187 G189 G191 G193 G195 G197 G199 G201 G203 G205 G207 G209 G211 G213 G215 G217 G219 G117 G101 G99 G49 G97 G105 G93 G91 G89 G87 G85 G83 G81 G79 G77 G75 G73 G71 G69 G67 G65 G63 G61 G59 G57 G55 G53 G51 G19 G45 G43 G41 G39 G37 G35 G33 G31 G29 G27 G25 G23 G21 G47 G95">
      <formula1>Položky</formula1>
    </dataValidation>
    <dataValidation type="whole" operator="equal" allowBlank="1" showInputMessage="1" showErrorMessage="1" errorTitle="Rovnice" error="Rovnice není nulová!" sqref="J16:J221">
      <formula1>0</formula1>
    </dataValidation>
    <dataValidation type="list" allowBlank="1" showInputMessage="1" showErrorMessage="1" errorTitle="Položka" error="Neexistující položka výkazu!&#10;&#10;(Jejich seznam je na skrytém listu.)" sqref="G17">
      <formula1>Položky</formula1>
    </dataValidation>
  </dataValidations>
  <pageMargins left="0.70866141732283472" right="0.70866141732283472" top="0.78740157480314965" bottom="0.78740157480314965" header="0.31496062992125984" footer="0.31496062992125984"/>
  <pageSetup paperSize="9" scale="44" fitToHeight="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Q47"/>
  <sheetViews>
    <sheetView tabSelected="1" workbookViewId="0">
      <selection activeCell="C26" sqref="C26"/>
    </sheetView>
  </sheetViews>
  <sheetFormatPr defaultRowHeight="15"/>
  <cols>
    <col min="1" max="1" width="5.28515625" style="25" bestFit="1" customWidth="1"/>
    <col min="2" max="2" width="78.140625" style="25" bestFit="1" customWidth="1"/>
    <col min="3" max="3" width="10.7109375" style="55" bestFit="1" customWidth="1"/>
    <col min="4" max="4" width="10.7109375" style="55" customWidth="1"/>
    <col min="5" max="5" width="12" style="55" customWidth="1"/>
    <col min="6" max="6" width="2.42578125" style="55" customWidth="1"/>
    <col min="7" max="7" width="9.5703125" style="55" bestFit="1" customWidth="1"/>
    <col min="8" max="8" width="10.85546875" style="55" bestFit="1" customWidth="1"/>
    <col min="9" max="9" width="9.5703125" style="55" bestFit="1" customWidth="1"/>
    <col min="10" max="10" width="2.42578125" style="25" customWidth="1"/>
    <col min="11" max="11" width="9.5703125" style="55" bestFit="1" customWidth="1"/>
    <col min="12" max="12" width="10.85546875" style="55" bestFit="1" customWidth="1"/>
    <col min="13" max="13" width="9.5703125" style="55" bestFit="1" customWidth="1"/>
    <col min="14" max="14" width="2.85546875" style="25" customWidth="1"/>
    <col min="15" max="15" width="10.7109375" style="55" bestFit="1" customWidth="1"/>
    <col min="16" max="16" width="10.7109375" style="55" customWidth="1"/>
    <col min="17" max="17" width="12" style="55" customWidth="1"/>
    <col min="18" max="16384" width="9.140625" style="25"/>
  </cols>
  <sheetData>
    <row r="1" spans="1:17" ht="23.25" thickBot="1">
      <c r="B1" s="111" t="s">
        <v>132</v>
      </c>
      <c r="C1" s="73"/>
      <c r="D1" s="54"/>
      <c r="E1" s="54"/>
      <c r="F1" s="54"/>
      <c r="O1" s="25"/>
      <c r="P1" s="54"/>
      <c r="Q1" s="54"/>
    </row>
    <row r="2" spans="1:17" ht="18.75">
      <c r="B2" s="56"/>
      <c r="C2" s="223" t="s">
        <v>96</v>
      </c>
      <c r="D2" s="224"/>
      <c r="E2" s="225"/>
      <c r="F2" s="57"/>
      <c r="G2" s="226" t="s">
        <v>95</v>
      </c>
      <c r="H2" s="227"/>
      <c r="I2" s="228"/>
      <c r="K2" s="226" t="s">
        <v>104</v>
      </c>
      <c r="L2" s="227"/>
      <c r="M2" s="228"/>
      <c r="O2" s="223" t="s">
        <v>107</v>
      </c>
      <c r="P2" s="224"/>
      <c r="Q2" s="225"/>
    </row>
    <row r="3" spans="1:17" ht="15.75" thickBot="1">
      <c r="A3" s="58"/>
      <c r="B3" s="91" t="s">
        <v>91</v>
      </c>
      <c r="C3" s="119" t="s">
        <v>92</v>
      </c>
      <c r="D3" s="83" t="s">
        <v>4</v>
      </c>
      <c r="E3" s="84" t="s">
        <v>3</v>
      </c>
      <c r="F3" s="77"/>
      <c r="G3" s="78" t="s">
        <v>8</v>
      </c>
      <c r="H3" s="79" t="s">
        <v>93</v>
      </c>
      <c r="I3" s="80" t="s">
        <v>94</v>
      </c>
      <c r="J3" s="81"/>
      <c r="K3" s="78" t="s">
        <v>13</v>
      </c>
      <c r="L3" s="79" t="s">
        <v>105</v>
      </c>
      <c r="M3" s="85" t="s">
        <v>106</v>
      </c>
      <c r="N3" s="81"/>
      <c r="O3" s="82" t="s">
        <v>13</v>
      </c>
      <c r="P3" s="83" t="s">
        <v>120</v>
      </c>
      <c r="Q3" s="84" t="s">
        <v>121</v>
      </c>
    </row>
    <row r="4" spans="1:17" ht="15.75" thickBot="1">
      <c r="A4" s="58" t="s">
        <v>62</v>
      </c>
      <c r="B4" s="92" t="s">
        <v>129</v>
      </c>
      <c r="C4" s="121"/>
      <c r="D4" s="118"/>
      <c r="E4" s="61">
        <f>$C$4</f>
        <v>0</v>
      </c>
      <c r="F4" s="59"/>
      <c r="G4" s="89">
        <f>$C$4</f>
        <v>0</v>
      </c>
      <c r="H4" s="60">
        <f>$C$4</f>
        <v>0</v>
      </c>
      <c r="I4" s="61"/>
      <c r="K4" s="64"/>
      <c r="L4" s="60"/>
      <c r="M4" s="61"/>
      <c r="O4" s="64"/>
      <c r="P4" s="60"/>
      <c r="Q4" s="61"/>
    </row>
    <row r="5" spans="1:17" ht="15.75" thickBot="1">
      <c r="A5" s="58"/>
      <c r="B5" s="92" t="s">
        <v>63</v>
      </c>
      <c r="C5" s="120"/>
      <c r="D5" s="60"/>
      <c r="E5" s="61"/>
      <c r="F5" s="59"/>
      <c r="G5" s="62"/>
      <c r="H5" s="63"/>
      <c r="I5" s="61"/>
      <c r="K5" s="62"/>
      <c r="L5" s="63"/>
      <c r="M5" s="61"/>
      <c r="O5" s="64"/>
      <c r="P5" s="60"/>
      <c r="Q5" s="61"/>
    </row>
    <row r="6" spans="1:17" ht="15.75" thickBot="1">
      <c r="A6" s="58" t="s">
        <v>61</v>
      </c>
      <c r="B6" s="92" t="s">
        <v>64</v>
      </c>
      <c r="C6" s="89">
        <f>SUM(Transakce!$F$16:$F$221)</f>
        <v>0</v>
      </c>
      <c r="D6" s="60">
        <f>SUM(Transakce!$M$16:$M$221)</f>
        <v>0</v>
      </c>
      <c r="E6" s="61">
        <f>SUM(Transakce!$N$16:$N$221)</f>
        <v>0</v>
      </c>
      <c r="F6" s="59"/>
      <c r="G6" s="89">
        <f>H6+I6</f>
        <v>0</v>
      </c>
      <c r="H6" s="60">
        <f>SUM(Transakce!$O$16:$O$221)</f>
        <v>0</v>
      </c>
      <c r="I6" s="61">
        <f>SUM(Transakce!$P$16:$P$221)</f>
        <v>0</v>
      </c>
      <c r="K6" s="89">
        <f>L6+M6</f>
        <v>0</v>
      </c>
      <c r="L6" s="60">
        <f>SUM(Transakce!$O$16:$O$221)</f>
        <v>0</v>
      </c>
      <c r="M6" s="61">
        <f>SUM(Transakce!$P$16:$P$221)</f>
        <v>0</v>
      </c>
      <c r="O6" s="89">
        <f>P6+Q6</f>
        <v>0</v>
      </c>
      <c r="P6" s="60">
        <f>SUM(Transakce!$P$16:$P$221)</f>
        <v>0</v>
      </c>
      <c r="Q6" s="61">
        <f>SUM(Transakce!$O$16:$O$221)</f>
        <v>0</v>
      </c>
    </row>
    <row r="7" spans="1:17">
      <c r="A7" s="65" t="s">
        <v>83</v>
      </c>
      <c r="B7" s="93" t="s">
        <v>80</v>
      </c>
      <c r="C7" s="90">
        <f>SUM(C8:C13)</f>
        <v>0</v>
      </c>
      <c r="D7" s="67">
        <f t="shared" ref="D7:E7" si="0">SUM(D8:D13)</f>
        <v>0</v>
      </c>
      <c r="E7" s="74">
        <f t="shared" si="0"/>
        <v>0</v>
      </c>
      <c r="F7" s="66"/>
      <c r="G7" s="90">
        <f>SUM(G8:G13)</f>
        <v>0</v>
      </c>
      <c r="H7" s="67">
        <f t="shared" ref="H7:I7" si="1">SUM(H8:H13)</f>
        <v>0</v>
      </c>
      <c r="I7" s="74">
        <f t="shared" si="1"/>
        <v>0</v>
      </c>
      <c r="K7" s="90">
        <f>SUM(K8:K13)</f>
        <v>0</v>
      </c>
      <c r="L7" s="67">
        <f t="shared" ref="L7:M7" si="2">SUM(L8:L13)</f>
        <v>0</v>
      </c>
      <c r="M7" s="74">
        <f t="shared" si="2"/>
        <v>0</v>
      </c>
      <c r="O7" s="90">
        <f>SUM(O8:O13)</f>
        <v>0</v>
      </c>
      <c r="P7" s="67">
        <f t="shared" ref="P7:Q7" si="3">SUM(P8:P13)</f>
        <v>0</v>
      </c>
      <c r="Q7" s="74">
        <f t="shared" si="3"/>
        <v>0</v>
      </c>
    </row>
    <row r="8" spans="1:17">
      <c r="A8" s="58" t="s">
        <v>15</v>
      </c>
      <c r="B8" s="69" t="s">
        <v>65</v>
      </c>
      <c r="C8" s="89">
        <f>SUMIFS(Transakce!$G$16:$G$221,Transakce!$K$16:$K$221,$A8)+SUMIFS(Transakce!$H$16:$H$221,Transakce!$L$16:$L$221,$A8)</f>
        <v>0</v>
      </c>
      <c r="D8" s="60">
        <f>SUMIFS(Transakce!$G$16:$G$221,Transakce!$K$16:$K$221,$A8)</f>
        <v>0</v>
      </c>
      <c r="E8" s="61">
        <f>SUMIFS(Transakce!$H$16:$H$221,Transakce!$L$16:$L$221,$A8)</f>
        <v>0</v>
      </c>
      <c r="F8" s="59"/>
      <c r="G8" s="89">
        <v>0</v>
      </c>
      <c r="H8" s="60">
        <v>0</v>
      </c>
      <c r="I8" s="61">
        <v>0</v>
      </c>
      <c r="K8" s="89">
        <f t="shared" ref="K8:K13" si="4">SUM(L8:M8)</f>
        <v>0</v>
      </c>
      <c r="L8" s="60">
        <f>SUMIFS(Transakce!$M$16:$M$221,Transakce!$L$16:$L$221,$A8)</f>
        <v>0</v>
      </c>
      <c r="M8" s="61">
        <f>SUMIFS(Transakce!$N$16:$N$221,Transakce!$K$16:$K$221,$A8)</f>
        <v>0</v>
      </c>
      <c r="O8" s="89">
        <f t="shared" ref="O8:O13" si="5">SUM(P8:Q8)</f>
        <v>0</v>
      </c>
      <c r="P8" s="60">
        <f>SUMIFS(Transakce!$Q$16:$Q$221,Transakce!$S$16:$S$221,$A8)</f>
        <v>0</v>
      </c>
      <c r="Q8" s="61">
        <f>SUMIFS(Transakce!$R$16:$R$221,Transakce!$T$16:$T$221,$A8)</f>
        <v>0</v>
      </c>
    </row>
    <row r="9" spans="1:17">
      <c r="A9" s="58" t="s">
        <v>16</v>
      </c>
      <c r="B9" s="69" t="s">
        <v>66</v>
      </c>
      <c r="C9" s="89">
        <f>SUMIFS(Transakce!$G$16:$G$221,Transakce!$K$16:$K$221,$A9)+SUMIFS(Transakce!$H$16:$H$221,Transakce!$L$16:$L$221,$A9)</f>
        <v>0</v>
      </c>
      <c r="D9" s="60">
        <f>SUMIFS(Transakce!$G$16:$G$221,Transakce!$K$16:$K$221,$A9)</f>
        <v>0</v>
      </c>
      <c r="E9" s="61">
        <f>SUMIFS(Transakce!$H$16:$H$221,Transakce!$L$16:$L$221,$A9)</f>
        <v>0</v>
      </c>
      <c r="F9" s="59"/>
      <c r="G9" s="89">
        <v>0</v>
      </c>
      <c r="H9" s="60">
        <v>0</v>
      </c>
      <c r="I9" s="61">
        <v>0</v>
      </c>
      <c r="K9" s="89">
        <f t="shared" si="4"/>
        <v>0</v>
      </c>
      <c r="L9" s="60">
        <f>SUMIFS(Transakce!$M$16:$M$221,Transakce!$L$16:$L$221,$A9)</f>
        <v>0</v>
      </c>
      <c r="M9" s="61">
        <f>SUMIFS(Transakce!$N$16:$N$221,Transakce!$K$16:$K$221,$A9)</f>
        <v>0</v>
      </c>
      <c r="O9" s="89">
        <f t="shared" si="5"/>
        <v>0</v>
      </c>
      <c r="P9" s="60">
        <f>SUMIFS(Transakce!$Q$16:$Q$221,Transakce!$S$16:$S$221,$A9)</f>
        <v>0</v>
      </c>
      <c r="Q9" s="61">
        <f>SUMIFS(Transakce!$R$16:$R$221,Transakce!$T$16:$T$221,$A9)</f>
        <v>0</v>
      </c>
    </row>
    <row r="10" spans="1:17">
      <c r="A10" s="58" t="s">
        <v>17</v>
      </c>
      <c r="B10" s="69" t="s">
        <v>18</v>
      </c>
      <c r="C10" s="89">
        <f>SUMIFS(Transakce!$G$16:$G$221,Transakce!$K$16:$K$221,$A10)+SUMIFS(Transakce!$H$16:$H$221,Transakce!$L$16:$L$221,$A10)</f>
        <v>0</v>
      </c>
      <c r="D10" s="60">
        <f>SUMIFS(Transakce!$G$16:$G$221,Transakce!$K$16:$K$221,$A10)</f>
        <v>0</v>
      </c>
      <c r="E10" s="61">
        <f>SUMIFS(Transakce!$H$16:$H$221,Transakce!$L$16:$L$221,$A10)</f>
        <v>0</v>
      </c>
      <c r="F10" s="59"/>
      <c r="G10" s="89">
        <v>0</v>
      </c>
      <c r="H10" s="60">
        <v>0</v>
      </c>
      <c r="I10" s="61">
        <v>0</v>
      </c>
      <c r="K10" s="89">
        <f t="shared" si="4"/>
        <v>0</v>
      </c>
      <c r="L10" s="60">
        <f>SUMIFS(Transakce!$M$16:$M$221,Transakce!$L$16:$L$221,$A10)</f>
        <v>0</v>
      </c>
      <c r="M10" s="61">
        <f>SUMIFS(Transakce!$N$16:$N$221,Transakce!$K$16:$K$221,$A10)</f>
        <v>0</v>
      </c>
      <c r="O10" s="89">
        <f t="shared" si="5"/>
        <v>0</v>
      </c>
      <c r="P10" s="60">
        <f>SUMIFS(Transakce!$Q$16:$Q$221,Transakce!$S$16:$S$221,$A10)</f>
        <v>0</v>
      </c>
      <c r="Q10" s="61">
        <f>SUMIFS(Transakce!$R$16:$R$221,Transakce!$T$16:$T$221,$A10)</f>
        <v>0</v>
      </c>
    </row>
    <row r="11" spans="1:17">
      <c r="A11" s="58" t="s">
        <v>19</v>
      </c>
      <c r="B11" s="69" t="s">
        <v>20</v>
      </c>
      <c r="C11" s="89">
        <f>SUMIFS(Transakce!$G$16:$G$221,Transakce!$K$16:$K$221,$A11)+SUMIFS(Transakce!$H$16:$H$221,Transakce!$L$16:$L$221,$A11)</f>
        <v>0</v>
      </c>
      <c r="D11" s="60">
        <f>SUMIFS(Transakce!$G$16:$G$221,Transakce!$K$16:$K$221,$A11)</f>
        <v>0</v>
      </c>
      <c r="E11" s="61">
        <f>SUMIFS(Transakce!$H$16:$H$221,Transakce!$L$16:$L$221,$A11)</f>
        <v>0</v>
      </c>
      <c r="F11" s="59"/>
      <c r="G11" s="89">
        <v>0</v>
      </c>
      <c r="H11" s="60">
        <v>0</v>
      </c>
      <c r="I11" s="61">
        <v>0</v>
      </c>
      <c r="K11" s="89">
        <f t="shared" si="4"/>
        <v>0</v>
      </c>
      <c r="L11" s="60">
        <f>SUMIFS(Transakce!$M$16:$M$221,Transakce!$L$16:$L$221,$A11)</f>
        <v>0</v>
      </c>
      <c r="M11" s="61">
        <f>SUMIFS(Transakce!$N$16:$N$221,Transakce!$K$16:$K$221,$A11)</f>
        <v>0</v>
      </c>
      <c r="O11" s="89">
        <f t="shared" si="5"/>
        <v>0</v>
      </c>
      <c r="P11" s="60">
        <f>SUMIFS(Transakce!$Q$16:$Q$221,Transakce!$S$16:$S$221,$A11)</f>
        <v>0</v>
      </c>
      <c r="Q11" s="61">
        <f>SUMIFS(Transakce!$R$16:$R$221,Transakce!$T$16:$T$221,$A11)</f>
        <v>0</v>
      </c>
    </row>
    <row r="12" spans="1:17">
      <c r="A12" s="58" t="s">
        <v>21</v>
      </c>
      <c r="B12" s="69" t="s">
        <v>22</v>
      </c>
      <c r="C12" s="89">
        <f>SUMIFS(Transakce!$G$16:$G$221,Transakce!$K$16:$K$221,$A12)+SUMIFS(Transakce!$H$16:$H$221,Transakce!$L$16:$L$221,$A12)</f>
        <v>0</v>
      </c>
      <c r="D12" s="60">
        <f>SUMIFS(Transakce!$G$16:$G$221,Transakce!$K$16:$K$221,$A12)</f>
        <v>0</v>
      </c>
      <c r="E12" s="61">
        <f>SUMIFS(Transakce!$H$16:$H$221,Transakce!$L$16:$L$221,$A12)</f>
        <v>0</v>
      </c>
      <c r="F12" s="59"/>
      <c r="G12" s="89">
        <v>0</v>
      </c>
      <c r="H12" s="60">
        <v>0</v>
      </c>
      <c r="I12" s="61">
        <v>0</v>
      </c>
      <c r="K12" s="89">
        <f t="shared" si="4"/>
        <v>0</v>
      </c>
      <c r="L12" s="60">
        <f>SUMIFS(Transakce!$M$16:$M$221,Transakce!$L$16:$L$221,$A12)</f>
        <v>0</v>
      </c>
      <c r="M12" s="61">
        <f>SUMIFS(Transakce!$N$16:$N$221,Transakce!$K$16:$K$221,$A12)</f>
        <v>0</v>
      </c>
      <c r="O12" s="89">
        <f t="shared" si="5"/>
        <v>0</v>
      </c>
      <c r="P12" s="60">
        <f>SUMIFS(Transakce!$Q$16:$Q$221,Transakce!$S$16:$S$221,$A12)</f>
        <v>0</v>
      </c>
      <c r="Q12" s="61">
        <f>SUMIFS(Transakce!$R$16:$R$221,Transakce!$T$16:$T$221,$A12)</f>
        <v>0</v>
      </c>
    </row>
    <row r="13" spans="1:17">
      <c r="A13" s="58" t="s">
        <v>23</v>
      </c>
      <c r="B13" s="69" t="s">
        <v>24</v>
      </c>
      <c r="C13" s="89">
        <f>SUMIFS(Transakce!$G$16:$G$221,Transakce!$K$16:$K$221,$A13)+SUMIFS(Transakce!$H$16:$H$221,Transakce!$L$16:$L$221,$A13)</f>
        <v>0</v>
      </c>
      <c r="D13" s="60">
        <f>SUMIFS(Transakce!$G$16:$G$221,Transakce!$K$16:$K$221,$A13)</f>
        <v>0</v>
      </c>
      <c r="E13" s="61">
        <f>SUMIFS(Transakce!$H$16:$H$221,Transakce!$L$16:$L$221,$A13)</f>
        <v>0</v>
      </c>
      <c r="F13" s="59"/>
      <c r="G13" s="89">
        <v>0</v>
      </c>
      <c r="H13" s="60">
        <v>0</v>
      </c>
      <c r="I13" s="61">
        <v>0</v>
      </c>
      <c r="K13" s="89">
        <f t="shared" si="4"/>
        <v>0</v>
      </c>
      <c r="L13" s="60">
        <f>SUMIFS(Transakce!$M$16:$M$221,Transakce!$L$16:$L$221,$A13)</f>
        <v>0</v>
      </c>
      <c r="M13" s="61">
        <f>SUMIFS(Transakce!$N$16:$N$221,Transakce!$K$16:$K$221,$A13)</f>
        <v>0</v>
      </c>
      <c r="O13" s="89">
        <f t="shared" si="5"/>
        <v>0</v>
      </c>
      <c r="P13" s="60">
        <f>SUMIFS(Transakce!$Q$16:$Q$221,Transakce!$S$16:$S$221,$A13)</f>
        <v>0</v>
      </c>
      <c r="Q13" s="61">
        <f>SUMIFS(Transakce!$R$16:$R$221,Transakce!$T$16:$T$221,$A13)</f>
        <v>0</v>
      </c>
    </row>
    <row r="14" spans="1:17">
      <c r="A14" s="65" t="s">
        <v>84</v>
      </c>
      <c r="B14" s="94" t="s">
        <v>67</v>
      </c>
      <c r="C14" s="90">
        <f>SUM(C6:C7)</f>
        <v>0</v>
      </c>
      <c r="D14" s="67">
        <f t="shared" ref="D14:E14" si="6">SUM(D6:D7)</f>
        <v>0</v>
      </c>
      <c r="E14" s="74">
        <f t="shared" si="6"/>
        <v>0</v>
      </c>
      <c r="F14" s="66"/>
      <c r="G14" s="90">
        <f>SUM(G6:G7)</f>
        <v>0</v>
      </c>
      <c r="H14" s="67">
        <f t="shared" ref="H14:I14" si="7">SUM(H6:H7)</f>
        <v>0</v>
      </c>
      <c r="I14" s="74">
        <f t="shared" si="7"/>
        <v>0</v>
      </c>
      <c r="K14" s="90">
        <f>SUM(K6:K7)</f>
        <v>0</v>
      </c>
      <c r="L14" s="67">
        <f t="shared" ref="L14:M14" si="8">SUM(L6:L7)</f>
        <v>0</v>
      </c>
      <c r="M14" s="74">
        <f t="shared" si="8"/>
        <v>0</v>
      </c>
      <c r="O14" s="90">
        <f>SUM(O6:O7)</f>
        <v>0</v>
      </c>
      <c r="P14" s="67">
        <f t="shared" ref="P14:Q14" si="9">SUM(P6:P7)</f>
        <v>0</v>
      </c>
      <c r="Q14" s="74">
        <f t="shared" si="9"/>
        <v>0</v>
      </c>
    </row>
    <row r="15" spans="1:17">
      <c r="A15" s="65" t="s">
        <v>85</v>
      </c>
      <c r="B15" s="95" t="s">
        <v>81</v>
      </c>
      <c r="C15" s="90">
        <f>SUM(C16:C20)</f>
        <v>0</v>
      </c>
      <c r="D15" s="90">
        <f t="shared" ref="D15:E15" si="10">SUM(D16:D20)</f>
        <v>0</v>
      </c>
      <c r="E15" s="90">
        <f t="shared" si="10"/>
        <v>0</v>
      </c>
      <c r="F15" s="66"/>
      <c r="G15" s="90">
        <f>SUM(G16:G20)</f>
        <v>0</v>
      </c>
      <c r="H15" s="90">
        <f t="shared" ref="H15:I15" si="11">SUM(H16:H20)</f>
        <v>0</v>
      </c>
      <c r="I15" s="90">
        <f t="shared" si="11"/>
        <v>0</v>
      </c>
      <c r="K15" s="90">
        <f>SUM(K16:K20)</f>
        <v>0</v>
      </c>
      <c r="L15" s="90">
        <f t="shared" ref="L15:M15" si="12">SUM(L16:L20)</f>
        <v>0</v>
      </c>
      <c r="M15" s="90">
        <f t="shared" si="12"/>
        <v>0</v>
      </c>
      <c r="O15" s="90">
        <f>SUM(O16:O20)</f>
        <v>0</v>
      </c>
      <c r="P15" s="90">
        <f t="shared" ref="P15:Q15" si="13">SUM(P16:P20)</f>
        <v>0</v>
      </c>
      <c r="Q15" s="90">
        <f t="shared" si="13"/>
        <v>0</v>
      </c>
    </row>
    <row r="16" spans="1:17">
      <c r="A16" s="58" t="s">
        <v>25</v>
      </c>
      <c r="B16" s="69" t="s">
        <v>26</v>
      </c>
      <c r="C16" s="89">
        <f>SUMIFS(Transakce!$G$16:$G$221,Transakce!$K$16:$K$221,$A16)+SUMIFS(Transakce!$H$16:$H$221,Transakce!$L$16:$L$221,$A16)</f>
        <v>0</v>
      </c>
      <c r="D16" s="60">
        <f>SUMIFS(Transakce!$G$16:$G$221,Transakce!$K$16:$K$221,$A16)</f>
        <v>0</v>
      </c>
      <c r="E16" s="61">
        <f>SUMIFS(Transakce!$H$16:$H$221,Transakce!$L$16:$L$221,$A16)</f>
        <v>0</v>
      </c>
      <c r="F16" s="59"/>
      <c r="G16" s="89">
        <f>SUMIFS(Transakce!$I$16:$I$221,Transakce!$K$16:$K$221,$A16)+SUMIFS(Transakce!$I$16:$I$221,Transakce!$L$16:$L$221,$A16)</f>
        <v>0</v>
      </c>
      <c r="H16" s="60" t="str">
        <f t="shared" ref="H16:H20" si="14">IF($G16&gt;0,$G16,"")</f>
        <v/>
      </c>
      <c r="I16" s="61" t="str">
        <f t="shared" ref="I16:I20" si="15">IF($G16&lt;0,$G16,"")</f>
        <v/>
      </c>
      <c r="K16" s="89">
        <f>SUM(L16:M16)</f>
        <v>0</v>
      </c>
      <c r="L16" s="60">
        <f>SUMIFS(Transakce!$M$16:$M$221,Transakce!$L$16:$L$221,$A16)</f>
        <v>0</v>
      </c>
      <c r="M16" s="61">
        <f>SUMIFS(Transakce!$N$16:$N$221,Transakce!$K$16:$K$221,$A16)</f>
        <v>0</v>
      </c>
      <c r="O16" s="89">
        <f t="shared" ref="O16:O25" si="16">SUM(P16:Q16)</f>
        <v>0</v>
      </c>
      <c r="P16" s="60">
        <f>SUMIFS(Transakce!$Q$16:$Q$221,Transakce!$S$16:$S$221,$A16)</f>
        <v>0</v>
      </c>
      <c r="Q16" s="61">
        <f>SUMIFS(Transakce!$R$16:$R$221,Transakce!$T$16:$T$221,$A16)</f>
        <v>0</v>
      </c>
    </row>
    <row r="17" spans="1:17">
      <c r="A17" s="58" t="s">
        <v>27</v>
      </c>
      <c r="B17" s="69" t="s">
        <v>28</v>
      </c>
      <c r="C17" s="89">
        <f>SUMIFS(Transakce!$G$16:$G$221,Transakce!$K$16:$K$221,$A17)+SUMIFS(Transakce!$H$16:$H$221,Transakce!$L$16:$L$221,$A17)</f>
        <v>0</v>
      </c>
      <c r="D17" s="60">
        <f>SUMIFS(Transakce!$G$16:$G$221,Transakce!$K$16:$K$221,$A17)</f>
        <v>0</v>
      </c>
      <c r="E17" s="61">
        <f>SUMIFS(Transakce!$H$16:$H$221,Transakce!$L$16:$L$221,$A17)</f>
        <v>0</v>
      </c>
      <c r="F17" s="59"/>
      <c r="G17" s="89">
        <f>SUMIFS(Transakce!$I$16:$I$221,Transakce!$K$16:$K$221,$A17)+SUMIFS(Transakce!$I$16:$I$221,Transakce!$L$16:$L$221,$A17)</f>
        <v>0</v>
      </c>
      <c r="H17" s="60" t="str">
        <f t="shared" si="14"/>
        <v/>
      </c>
      <c r="I17" s="61" t="str">
        <f t="shared" si="15"/>
        <v/>
      </c>
      <c r="K17" s="89">
        <f t="shared" ref="K17:K19" si="17">SUM(L17:M17)</f>
        <v>0</v>
      </c>
      <c r="L17" s="60">
        <f>SUMIFS(Transakce!$M$16:$M$221,Transakce!$L$16:$L$221,$A17)</f>
        <v>0</v>
      </c>
      <c r="M17" s="61">
        <f>SUMIFS(Transakce!$N$16:$N$221,Transakce!$K$16:$K$221,$A17)</f>
        <v>0</v>
      </c>
      <c r="O17" s="89">
        <f t="shared" si="16"/>
        <v>0</v>
      </c>
      <c r="P17" s="60">
        <f>SUMIFS(Transakce!$Q$16:$Q$221,Transakce!$S$16:$S$221,$A17)</f>
        <v>0</v>
      </c>
      <c r="Q17" s="61">
        <f>SUMIFS(Transakce!$R$16:$R$221,Transakce!$T$16:$T$221,$A17)</f>
        <v>0</v>
      </c>
    </row>
    <row r="18" spans="1:17">
      <c r="A18" s="58" t="s">
        <v>59</v>
      </c>
      <c r="B18" s="69" t="s">
        <v>68</v>
      </c>
      <c r="C18" s="89">
        <f>SUMIFS(Transakce!$G$16:$G$221,Transakce!$K$16:$K$221,$A18)+SUMIFS(Transakce!$H$16:$H$221,Transakce!$L$16:$L$221,$A18)</f>
        <v>0</v>
      </c>
      <c r="D18" s="60">
        <f>SUMIFS(Transakce!$G$16:$G$221,Transakce!$K$16:$K$221,$A18)</f>
        <v>0</v>
      </c>
      <c r="E18" s="61">
        <f>SUMIFS(Transakce!$H$16:$H$221,Transakce!$L$16:$L$221,$A18)</f>
        <v>0</v>
      </c>
      <c r="F18" s="59"/>
      <c r="G18" s="89">
        <f>SUMIFS(Transakce!$I$16:$I$221,Transakce!$K$16:$K$221,$A18)+SUMIFS(Transakce!$I$16:$I$221,Transakce!$L$16:$L$221,$A18)</f>
        <v>0</v>
      </c>
      <c r="H18" s="60" t="str">
        <f t="shared" si="14"/>
        <v/>
      </c>
      <c r="I18" s="61" t="str">
        <f t="shared" si="15"/>
        <v/>
      </c>
      <c r="K18" s="89">
        <f t="shared" si="17"/>
        <v>0</v>
      </c>
      <c r="L18" s="60">
        <f>SUMIFS(Transakce!$M$16:$M$221,Transakce!$L$16:$L$221,$A18)</f>
        <v>0</v>
      </c>
      <c r="M18" s="61">
        <f>SUMIFS(Transakce!$N$16:$N$221,Transakce!$K$16:$K$221,$A18)</f>
        <v>0</v>
      </c>
      <c r="O18" s="89">
        <f t="shared" si="16"/>
        <v>0</v>
      </c>
      <c r="P18" s="60">
        <f>SUMIFS(Transakce!$Q$16:$Q$221,Transakce!$S$16:$S$221,$A18)</f>
        <v>0</v>
      </c>
      <c r="Q18" s="61">
        <f>SUMIFS(Transakce!$R$16:$R$221,Transakce!$T$16:$T$221,$A18)</f>
        <v>0</v>
      </c>
    </row>
    <row r="19" spans="1:17">
      <c r="A19" s="58" t="s">
        <v>29</v>
      </c>
      <c r="B19" s="69" t="s">
        <v>30</v>
      </c>
      <c r="C19" s="89">
        <f>SUMIFS(Transakce!$G$16:$G$221,Transakce!$K$16:$K$221,$A19)+SUMIFS(Transakce!$H$16:$H$221,Transakce!$L$16:$L$221,$A19)</f>
        <v>0</v>
      </c>
      <c r="D19" s="60">
        <f>SUMIFS(Transakce!$G$16:$G$221,Transakce!$K$16:$K$221,$A19)</f>
        <v>0</v>
      </c>
      <c r="E19" s="61">
        <f>SUMIFS(Transakce!$H$16:$H$221,Transakce!$L$16:$L$221,$A19)</f>
        <v>0</v>
      </c>
      <c r="F19" s="59"/>
      <c r="G19" s="89">
        <f>SUMIFS(Transakce!$I$16:$I$221,Transakce!$K$16:$K$221,$A19)+SUMIFS(Transakce!$I$16:$I$221,Transakce!$L$16:$L$221,$A19)</f>
        <v>0</v>
      </c>
      <c r="H19" s="60" t="str">
        <f t="shared" si="14"/>
        <v/>
      </c>
      <c r="I19" s="61" t="str">
        <f t="shared" si="15"/>
        <v/>
      </c>
      <c r="K19" s="89">
        <f t="shared" si="17"/>
        <v>0</v>
      </c>
      <c r="L19" s="60">
        <f>SUMIFS(Transakce!$M$16:$M$221,Transakce!$L$16:$L$221,$A19)</f>
        <v>0</v>
      </c>
      <c r="M19" s="61">
        <f>SUMIFS(Transakce!$N$16:$N$221,Transakce!$K$16:$K$221,$A19)</f>
        <v>0</v>
      </c>
      <c r="O19" s="89">
        <f t="shared" si="16"/>
        <v>0</v>
      </c>
      <c r="P19" s="60">
        <f>SUMIFS(Transakce!$Q$16:$Q$221,Transakce!$S$16:$S$221,$A19)</f>
        <v>0</v>
      </c>
      <c r="Q19" s="61">
        <f>SUMIFS(Transakce!$R$16:$R$221,Transakce!$T$16:$T$221,$A19)</f>
        <v>0</v>
      </c>
    </row>
    <row r="20" spans="1:17">
      <c r="A20" s="134" t="s">
        <v>125</v>
      </c>
      <c r="B20" s="135" t="s">
        <v>126</v>
      </c>
      <c r="C20" s="89">
        <f>SUMIFS(Transakce!$G$16:$G$221,Transakce!$K$16:$K$221,$A20)+SUMIFS(Transakce!$H$16:$H$221,Transakce!$L$16:$L$221,$A20)</f>
        <v>0</v>
      </c>
      <c r="D20" s="60">
        <f>SUMIFS(Transakce!$G$16:$G$221,Transakce!$K$16:$K$221,$A20)</f>
        <v>0</v>
      </c>
      <c r="E20" s="61">
        <f>SUMIFS(Transakce!$H$16:$H$221,Transakce!$L$16:$L$221,$A20)</f>
        <v>0</v>
      </c>
      <c r="F20" s="59"/>
      <c r="G20" s="89">
        <f>SUMIFS(Transakce!$I$16:$I$221,Transakce!$K$16:$K$221,$A20)+SUMIFS(Transakce!$I$16:$I$221,Transakce!$L$16:$L$221,$A20)</f>
        <v>0</v>
      </c>
      <c r="H20" s="60" t="str">
        <f t="shared" si="14"/>
        <v/>
      </c>
      <c r="I20" s="61" t="str">
        <f t="shared" si="15"/>
        <v/>
      </c>
      <c r="K20" s="89">
        <f t="shared" ref="K20" si="18">SUM(L20:M20)</f>
        <v>0</v>
      </c>
      <c r="L20" s="60">
        <f>SUMIFS(Transakce!$M$16:$M$221,Transakce!$L$16:$L$221,$A20)</f>
        <v>0</v>
      </c>
      <c r="M20" s="61">
        <f>SUMIFS(Transakce!$N$16:$N$221,Transakce!$K$16:$K$221,$A20)</f>
        <v>0</v>
      </c>
      <c r="O20" s="89">
        <f t="shared" ref="O20" si="19">SUM(P20:Q20)</f>
        <v>0</v>
      </c>
      <c r="P20" s="60">
        <f>SUMIFS(Transakce!$Q$16:$Q$221,Transakce!$S$16:$S$221,$A20)</f>
        <v>0</v>
      </c>
      <c r="Q20" s="61">
        <f>SUMIFS(Transakce!$R$16:$R$221,Transakce!$T$16:$T$221,$A20)</f>
        <v>0</v>
      </c>
    </row>
    <row r="21" spans="1:17">
      <c r="A21" s="65" t="s">
        <v>86</v>
      </c>
      <c r="B21" s="94" t="s">
        <v>69</v>
      </c>
      <c r="C21" s="90">
        <f>SUM(C14:C15)</f>
        <v>0</v>
      </c>
      <c r="D21" s="67">
        <f t="shared" ref="D21:E21" si="20">SUM(D14:D15)</f>
        <v>0</v>
      </c>
      <c r="E21" s="74">
        <f t="shared" si="20"/>
        <v>0</v>
      </c>
      <c r="F21" s="66"/>
      <c r="G21" s="90">
        <f>SUM(G14:G15)</f>
        <v>0</v>
      </c>
      <c r="H21" s="67">
        <f t="shared" ref="H21:I21" si="21">SUM(H14:H15)</f>
        <v>0</v>
      </c>
      <c r="I21" s="74">
        <f t="shared" si="21"/>
        <v>0</v>
      </c>
      <c r="K21" s="90">
        <f>SUM(K14:K15)</f>
        <v>0</v>
      </c>
      <c r="L21" s="67">
        <f t="shared" ref="L21:M21" si="22">SUM(L14:L15)</f>
        <v>0</v>
      </c>
      <c r="M21" s="74">
        <f t="shared" si="22"/>
        <v>0</v>
      </c>
      <c r="O21" s="90">
        <f>SUM(O14:O15)</f>
        <v>0</v>
      </c>
      <c r="P21" s="67">
        <f t="shared" ref="P21:Q21" si="23">SUM(P14:P15)</f>
        <v>0</v>
      </c>
      <c r="Q21" s="74">
        <f t="shared" si="23"/>
        <v>0</v>
      </c>
    </row>
    <row r="22" spans="1:17">
      <c r="A22" s="58" t="s">
        <v>31</v>
      </c>
      <c r="B22" s="69" t="s">
        <v>32</v>
      </c>
      <c r="C22" s="89">
        <f>SUMIFS(Transakce!$G$16:$G$221,Transakce!$K$16:$K$221,$A22)+SUMIFS(Transakce!$H$16:$H$221,Transakce!$L$16:$L$221,$A22)</f>
        <v>0</v>
      </c>
      <c r="D22" s="60">
        <f>SUMIFS(Transakce!$G$16:$G$221,Transakce!$K$16:$K$221,$A22)</f>
        <v>0</v>
      </c>
      <c r="E22" s="61">
        <f>SUMIFS(Transakce!$H$16:$H$221,Transakce!$L$16:$L$221,$A22)</f>
        <v>0</v>
      </c>
      <c r="F22" s="59"/>
      <c r="G22" s="89">
        <f>SUMIFS(Transakce!$I$16:$I$221,Transakce!$K$16:$K$221,$A22)+SUMIFS(Transakce!$I$16:$I$221,Transakce!$L$16:$L$221,$A22)</f>
        <v>0</v>
      </c>
      <c r="H22" s="60" t="str">
        <f t="shared" ref="H22:H25" si="24">IF($G22&gt;0,$G22,"")</f>
        <v/>
      </c>
      <c r="I22" s="61" t="str">
        <f t="shared" ref="I22:I25" si="25">IF($G22&lt;0,$G22,"")</f>
        <v/>
      </c>
      <c r="K22" s="89">
        <f t="shared" ref="K22:K25" si="26">SUM(L22:M22)</f>
        <v>0</v>
      </c>
      <c r="L22" s="60">
        <f>SUMIFS(Transakce!$M$16:$M$221,Transakce!$L$16:$L$221,$A22)</f>
        <v>0</v>
      </c>
      <c r="M22" s="61">
        <f>SUMIFS(Transakce!$N$16:$N$221,Transakce!$K$16:$K$221,$A22)</f>
        <v>0</v>
      </c>
      <c r="O22" s="89">
        <f t="shared" si="16"/>
        <v>0</v>
      </c>
      <c r="P22" s="60">
        <f>SUMIFS(Transakce!$Q$16:$Q$221,Transakce!$S$16:$S$221,$A22)</f>
        <v>0</v>
      </c>
      <c r="Q22" s="61">
        <f>SUMIFS(Transakce!$R$16:$R$221,Transakce!$T$16:$T$221,$A22)</f>
        <v>0</v>
      </c>
    </row>
    <row r="23" spans="1:17">
      <c r="A23" s="58" t="s">
        <v>33</v>
      </c>
      <c r="B23" s="69" t="s">
        <v>34</v>
      </c>
      <c r="C23" s="89">
        <f>SUMIFS(Transakce!$G$16:$G$221,Transakce!$K$16:$K$221,$A23)+SUMIFS(Transakce!$H$16:$H$221,Transakce!$L$16:$L$221,$A23)</f>
        <v>0</v>
      </c>
      <c r="D23" s="60">
        <f>SUMIFS(Transakce!$G$16:$G$221,Transakce!$K$16:$K$221,$A23)</f>
        <v>0</v>
      </c>
      <c r="E23" s="61">
        <f>SUMIFS(Transakce!$H$16:$H$221,Transakce!$L$16:$L$221,$A23)</f>
        <v>0</v>
      </c>
      <c r="F23" s="59"/>
      <c r="G23" s="89">
        <f>SUMIFS(Transakce!$I$16:$I$221,Transakce!$K$16:$K$221,$A23)+SUMIFS(Transakce!$I$16:$I$221,Transakce!$L$16:$L$221,$A23)</f>
        <v>0</v>
      </c>
      <c r="H23" s="60" t="str">
        <f t="shared" si="24"/>
        <v/>
      </c>
      <c r="I23" s="61" t="str">
        <f t="shared" si="25"/>
        <v/>
      </c>
      <c r="K23" s="89">
        <f t="shared" si="26"/>
        <v>0</v>
      </c>
      <c r="L23" s="60">
        <f>SUMIFS(Transakce!$M$16:$M$221,Transakce!$L$16:$L$221,$A23)</f>
        <v>0</v>
      </c>
      <c r="M23" s="61">
        <f>SUMIFS(Transakce!$N$16:$N$221,Transakce!$K$16:$K$221,$A23)</f>
        <v>0</v>
      </c>
      <c r="O23" s="89">
        <f t="shared" si="16"/>
        <v>0</v>
      </c>
      <c r="P23" s="60">
        <f>SUMIFS(Transakce!$Q$16:$Q$221,Transakce!$S$16:$S$221,$A23)</f>
        <v>0</v>
      </c>
      <c r="Q23" s="61">
        <f>SUMIFS(Transakce!$R$16:$R$221,Transakce!$T$16:$T$221,$A23)</f>
        <v>0</v>
      </c>
    </row>
    <row r="24" spans="1:17">
      <c r="A24" s="58" t="s">
        <v>35</v>
      </c>
      <c r="B24" s="69" t="s">
        <v>36</v>
      </c>
      <c r="C24" s="89">
        <f>SUMIFS(Transakce!$G$16:$G$221,Transakce!$K$16:$K$221,$A24)+SUMIFS(Transakce!$H$16:$H$221,Transakce!$L$16:$L$221,$A24)</f>
        <v>0</v>
      </c>
      <c r="D24" s="60">
        <f>SUMIFS(Transakce!$G$16:$G$221,Transakce!$K$16:$K$221,$A24)</f>
        <v>0</v>
      </c>
      <c r="E24" s="61">
        <f>SUMIFS(Transakce!$H$16:$H$221,Transakce!$L$16:$L$221,$A24)</f>
        <v>0</v>
      </c>
      <c r="F24" s="59"/>
      <c r="G24" s="89">
        <f>SUMIFS(Transakce!$I$16:$I$221,Transakce!$K$16:$K$221,$A24)+SUMIFS(Transakce!$I$16:$I$221,Transakce!$L$16:$L$221,$A24)</f>
        <v>0</v>
      </c>
      <c r="H24" s="60" t="str">
        <f t="shared" si="24"/>
        <v/>
      </c>
      <c r="I24" s="61" t="str">
        <f t="shared" si="25"/>
        <v/>
      </c>
      <c r="K24" s="89">
        <f t="shared" si="26"/>
        <v>0</v>
      </c>
      <c r="L24" s="60">
        <f>SUMIFS(Transakce!$M$16:$M$221,Transakce!$L$16:$L$221,$A24)</f>
        <v>0</v>
      </c>
      <c r="M24" s="61">
        <f>SUMIFS(Transakce!$N$16:$N$221,Transakce!$K$16:$K$221,$A24)</f>
        <v>0</v>
      </c>
      <c r="O24" s="89">
        <f t="shared" si="16"/>
        <v>0</v>
      </c>
      <c r="P24" s="60">
        <f>SUMIFS(Transakce!$Q$16:$Q$221,Transakce!$S$16:$S$221,$A24)</f>
        <v>0</v>
      </c>
      <c r="Q24" s="61">
        <f>SUMIFS(Transakce!$R$16:$R$221,Transakce!$T$16:$T$221,$A24)</f>
        <v>0</v>
      </c>
    </row>
    <row r="25" spans="1:17" ht="15.75" thickBot="1">
      <c r="A25" s="58" t="s">
        <v>37</v>
      </c>
      <c r="B25" s="69" t="s">
        <v>38</v>
      </c>
      <c r="C25" s="89">
        <f>SUMIFS(Transakce!$G$16:$G$221,Transakce!$K$16:$K$221,$A25)+SUMIFS(Transakce!$H$16:$H$221,Transakce!$L$16:$L$221,$A25)</f>
        <v>0</v>
      </c>
      <c r="D25" s="60">
        <f>SUMIFS(Transakce!$G$16:$G$221,Transakce!$K$16:$K$221,$A25)</f>
        <v>0</v>
      </c>
      <c r="E25" s="61">
        <f>SUMIFS(Transakce!$H$16:$H$221,Transakce!$L$16:$L$221,$A25)</f>
        <v>0</v>
      </c>
      <c r="F25" s="59"/>
      <c r="G25" s="89">
        <f>SUMIFS(Transakce!$I$16:$I$221,Transakce!$K$16:$K$221,$A25)+SUMIFS(Transakce!$I$16:$I$221,Transakce!$L$16:$L$221,$A25)</f>
        <v>0</v>
      </c>
      <c r="H25" s="60" t="str">
        <f t="shared" si="24"/>
        <v/>
      </c>
      <c r="I25" s="61" t="str">
        <f t="shared" si="25"/>
        <v/>
      </c>
      <c r="K25" s="89">
        <f t="shared" si="26"/>
        <v>0</v>
      </c>
      <c r="L25" s="60">
        <f>SUMIFS(Transakce!$M$16:$M$221,Transakce!$L$16:$L$221,$A25)</f>
        <v>0</v>
      </c>
      <c r="M25" s="61">
        <f>SUMIFS(Transakce!$N$16:$N$221,Transakce!$K$16:$K$221,$A25)</f>
        <v>0</v>
      </c>
      <c r="O25" s="89">
        <f t="shared" si="16"/>
        <v>0</v>
      </c>
      <c r="P25" s="60">
        <f>SUMIFS(Transakce!$Q$16:$Q$221,Transakce!$S$16:$S$221,$A25)</f>
        <v>0</v>
      </c>
      <c r="Q25" s="61">
        <f>SUMIFS(Transakce!$R$16:$R$221,Transakce!$T$16:$T$221,$A25)</f>
        <v>0</v>
      </c>
    </row>
    <row r="26" spans="1:17" ht="15.75" thickBot="1">
      <c r="A26" s="65" t="s">
        <v>87</v>
      </c>
      <c r="B26" s="97" t="s">
        <v>139</v>
      </c>
      <c r="C26" s="90">
        <f>SUM(C21:C25)</f>
        <v>0</v>
      </c>
      <c r="D26" s="67">
        <f t="shared" ref="D26:E26" si="27">SUM(D21:D25)</f>
        <v>0</v>
      </c>
      <c r="E26" s="74">
        <f t="shared" si="27"/>
        <v>0</v>
      </c>
      <c r="F26" s="66"/>
      <c r="G26" s="90">
        <f>SUM(G21:G25)</f>
        <v>0</v>
      </c>
      <c r="H26" s="67">
        <f t="shared" ref="H26:I26" si="28">SUM(H21:H25)</f>
        <v>0</v>
      </c>
      <c r="I26" s="74">
        <f t="shared" si="28"/>
        <v>0</v>
      </c>
      <c r="K26" s="90">
        <f>SUM(K21:K25)</f>
        <v>0</v>
      </c>
      <c r="L26" s="67">
        <f t="shared" ref="L26:M26" si="29">SUM(L21:L25)</f>
        <v>0</v>
      </c>
      <c r="M26" s="74">
        <f t="shared" si="29"/>
        <v>0</v>
      </c>
      <c r="O26" s="90">
        <f>SUM(O21:O25)</f>
        <v>0</v>
      </c>
      <c r="P26" s="67">
        <f t="shared" ref="P26:Q26" si="30">SUM(P21:P25)</f>
        <v>0</v>
      </c>
      <c r="Q26" s="74">
        <f t="shared" si="30"/>
        <v>0</v>
      </c>
    </row>
    <row r="27" spans="1:17">
      <c r="A27" s="65" t="s">
        <v>70</v>
      </c>
      <c r="B27" s="97" t="s">
        <v>71</v>
      </c>
      <c r="C27" s="220"/>
      <c r="D27" s="221"/>
      <c r="E27" s="222"/>
      <c r="F27" s="66"/>
      <c r="G27" s="220"/>
      <c r="H27" s="221"/>
      <c r="I27" s="222"/>
      <c r="K27" s="220"/>
      <c r="L27" s="221"/>
      <c r="M27" s="222"/>
      <c r="O27" s="220"/>
      <c r="P27" s="221"/>
      <c r="Q27" s="222"/>
    </row>
    <row r="28" spans="1:17">
      <c r="A28" s="58" t="s">
        <v>39</v>
      </c>
      <c r="B28" s="69" t="s">
        <v>40</v>
      </c>
      <c r="C28" s="89">
        <f>SUMIFS(Transakce!$G$16:$G$221,Transakce!$K$16:$K$221,$A28)+SUMIFS(Transakce!$H$16:$H$221,Transakce!$L$16:$L$221,$A28)</f>
        <v>0</v>
      </c>
      <c r="D28" s="60">
        <f>SUMIFS(Transakce!$G$16:$G$221,Transakce!$K$16:$K$221,$A28)</f>
        <v>0</v>
      </c>
      <c r="E28" s="61">
        <f>SUMIFS(Transakce!$H$16:$H$221,Transakce!$L$16:$L$221,$A28)</f>
        <v>0</v>
      </c>
      <c r="F28" s="59"/>
      <c r="G28" s="89">
        <f>SUMIFS(Transakce!$I$16:$I$221,Transakce!$K$16:$K$221,$A28)+SUMIFS(Transakce!$I$16:$I$221,Transakce!$L$16:$L$221,$A28)</f>
        <v>0</v>
      </c>
      <c r="H28" s="60" t="str">
        <f t="shared" ref="H28:H32" si="31">IF($G28&gt;0,$G28,"")</f>
        <v/>
      </c>
      <c r="I28" s="61" t="str">
        <f t="shared" ref="I28:I32" si="32">IF($G28&lt;0,$G28,"")</f>
        <v/>
      </c>
      <c r="K28" s="89">
        <f t="shared" ref="K28:K32" si="33">SUM(L28:M28)</f>
        <v>0</v>
      </c>
      <c r="L28" s="60">
        <f>SUMIFS(Transakce!$M$16:$M$221,Transakce!$L$16:$L$221,$A28)</f>
        <v>0</v>
      </c>
      <c r="M28" s="61">
        <f>SUMIFS(Transakce!$N$16:$N$221,Transakce!$K$16:$K$221,$A28)</f>
        <v>0</v>
      </c>
      <c r="O28" s="89">
        <f t="shared" ref="O28:O32" si="34">SUM(P28:Q28)</f>
        <v>0</v>
      </c>
      <c r="P28" s="60">
        <f>SUMIFS(Transakce!$Q$16:$Q$221,Transakce!$S$16:$S$221,$A28)</f>
        <v>0</v>
      </c>
      <c r="Q28" s="61">
        <f>SUMIFS(Transakce!$R$16:$R$221,Transakce!$T$16:$T$221,$A28)</f>
        <v>0</v>
      </c>
    </row>
    <row r="29" spans="1:17">
      <c r="A29" s="134" t="s">
        <v>133</v>
      </c>
      <c r="B29" s="135" t="s">
        <v>135</v>
      </c>
      <c r="C29" s="89">
        <f>SUMIFS(Transakce!$G$16:$G$221,Transakce!$K$16:$K$221,$A29)+SUMIFS(Transakce!$H$16:$H$221,Transakce!$L$16:$L$221,$A29)</f>
        <v>0</v>
      </c>
      <c r="D29" s="60">
        <f>SUMIFS(Transakce!$G$16:$G$221,Transakce!$K$16:$K$221,$A29)</f>
        <v>0</v>
      </c>
      <c r="E29" s="61">
        <f>SUMIFS(Transakce!$H$16:$H$221,Transakce!$L$16:$L$221,$A29)</f>
        <v>0</v>
      </c>
      <c r="F29" s="59"/>
      <c r="G29" s="89">
        <f>SUMIFS(Transakce!$I$16:$I$221,Transakce!$K$16:$K$221,$A29)+SUMIFS(Transakce!$I$16:$I$221,Transakce!$L$16:$L$221,$A29)</f>
        <v>0</v>
      </c>
      <c r="H29" s="60" t="str">
        <f t="shared" si="31"/>
        <v/>
      </c>
      <c r="I29" s="61" t="str">
        <f t="shared" si="32"/>
        <v/>
      </c>
      <c r="K29" s="89">
        <f t="shared" si="33"/>
        <v>0</v>
      </c>
      <c r="L29" s="60">
        <f>SUMIFS(Transakce!$M$16:$M$221,Transakce!$L$16:$L$221,$A29)</f>
        <v>0</v>
      </c>
      <c r="M29" s="61">
        <f>SUMIFS(Transakce!$N$16:$N$221,Transakce!$K$16:$K$221,$A29)</f>
        <v>0</v>
      </c>
      <c r="O29" s="89">
        <f t="shared" si="34"/>
        <v>0</v>
      </c>
      <c r="P29" s="60">
        <f>SUMIFS(Transakce!$Q$16:$Q$221,Transakce!$S$16:$S$221,$A29)</f>
        <v>0</v>
      </c>
      <c r="Q29" s="61">
        <f>SUMIFS(Transakce!$R$16:$R$221,Transakce!$T$16:$T$221,$A29)</f>
        <v>0</v>
      </c>
    </row>
    <row r="30" spans="1:17">
      <c r="A30" s="58" t="s">
        <v>41</v>
      </c>
      <c r="B30" s="69" t="s">
        <v>42</v>
      </c>
      <c r="C30" s="89">
        <f>SUMIFS(Transakce!$G$16:$G$221,Transakce!$K$16:$K$221,$A30)+SUMIFS(Transakce!$H$16:$H$221,Transakce!$L$16:$L$221,$A30)</f>
        <v>0</v>
      </c>
      <c r="D30" s="60">
        <f>SUMIFS(Transakce!$G$16:$G$221,Transakce!$K$16:$K$221,$A30)</f>
        <v>0</v>
      </c>
      <c r="E30" s="61">
        <f>SUMIFS(Transakce!$H$16:$H$221,Transakce!$L$16:$L$221,$A30)</f>
        <v>0</v>
      </c>
      <c r="F30" s="59"/>
      <c r="G30" s="89">
        <f>SUMIFS(Transakce!$I$16:$I$221,Transakce!$K$16:$K$221,$A30)+SUMIFS(Transakce!$I$16:$I$221,Transakce!$L$16:$L$221,$A30)</f>
        <v>0</v>
      </c>
      <c r="H30" s="60" t="str">
        <f t="shared" si="31"/>
        <v/>
      </c>
      <c r="I30" s="61" t="str">
        <f t="shared" si="32"/>
        <v/>
      </c>
      <c r="K30" s="89">
        <f t="shared" si="33"/>
        <v>0</v>
      </c>
      <c r="L30" s="60">
        <f>SUMIFS(Transakce!$M$16:$M$221,Transakce!$L$16:$L$221,$A30)</f>
        <v>0</v>
      </c>
      <c r="M30" s="61">
        <f>SUMIFS(Transakce!$N$16:$N$221,Transakce!$K$16:$K$221,$A30)</f>
        <v>0</v>
      </c>
      <c r="O30" s="89">
        <f t="shared" si="34"/>
        <v>0</v>
      </c>
      <c r="P30" s="60">
        <f>SUMIFS(Transakce!$Q$16:$Q$221,Transakce!$S$16:$S$221,$A30)</f>
        <v>0</v>
      </c>
      <c r="Q30" s="61">
        <f>SUMIFS(Transakce!$R$16:$R$221,Transakce!$T$16:$T$221,$A30)</f>
        <v>0</v>
      </c>
    </row>
    <row r="31" spans="1:17">
      <c r="A31" s="134" t="s">
        <v>134</v>
      </c>
      <c r="B31" s="135" t="s">
        <v>136</v>
      </c>
      <c r="C31" s="89">
        <f>SUMIFS(Transakce!$G$16:$G$221,Transakce!$K$16:$K$221,$A31)+SUMIFS(Transakce!$H$16:$H$221,Transakce!$L$16:$L$221,$A31)</f>
        <v>0</v>
      </c>
      <c r="D31" s="60">
        <f>SUMIFS(Transakce!$G$16:$G$221,Transakce!$K$16:$K$221,$A31)</f>
        <v>0</v>
      </c>
      <c r="E31" s="61">
        <f>SUMIFS(Transakce!$H$16:$H$221,Transakce!$L$16:$L$221,$A31)</f>
        <v>0</v>
      </c>
      <c r="F31" s="59"/>
      <c r="G31" s="89">
        <f>SUMIFS(Transakce!$I$16:$I$221,Transakce!$K$16:$K$221,$A31)+SUMIFS(Transakce!$I$16:$I$221,Transakce!$L$16:$L$221,$A31)</f>
        <v>0</v>
      </c>
      <c r="H31" s="60" t="str">
        <f t="shared" si="31"/>
        <v/>
      </c>
      <c r="I31" s="61" t="str">
        <f t="shared" si="32"/>
        <v/>
      </c>
      <c r="K31" s="89">
        <f t="shared" si="33"/>
        <v>0</v>
      </c>
      <c r="L31" s="60">
        <f>SUMIFS(Transakce!$M$16:$M$221,Transakce!$L$16:$L$221,$A31)</f>
        <v>0</v>
      </c>
      <c r="M31" s="61">
        <f>SUMIFS(Transakce!$N$16:$N$221,Transakce!$K$16:$K$221,$A31)</f>
        <v>0</v>
      </c>
      <c r="O31" s="89">
        <f t="shared" si="34"/>
        <v>0</v>
      </c>
      <c r="P31" s="60">
        <f>SUMIFS(Transakce!$Q$16:$Q$221,Transakce!$S$16:$S$221,$A31)</f>
        <v>0</v>
      </c>
      <c r="Q31" s="61">
        <f>SUMIFS(Transakce!$R$16:$R$221,Transakce!$T$16:$T$221,$A31)</f>
        <v>0</v>
      </c>
    </row>
    <row r="32" spans="1:17">
      <c r="A32" s="58" t="s">
        <v>43</v>
      </c>
      <c r="B32" s="69" t="s">
        <v>44</v>
      </c>
      <c r="C32" s="89">
        <f>SUMIFS(Transakce!$G$16:$G$221,Transakce!$K$16:$K$221,$A32)+SUMIFS(Transakce!$H$16:$H$221,Transakce!$L$16:$L$221,$A32)</f>
        <v>0</v>
      </c>
      <c r="D32" s="60">
        <f>SUMIFS(Transakce!$G$16:$G$221,Transakce!$K$16:$K$221,$A32)</f>
        <v>0</v>
      </c>
      <c r="E32" s="61">
        <f>SUMIFS(Transakce!$H$16:$H$221,Transakce!$L$16:$L$221,$A32)</f>
        <v>0</v>
      </c>
      <c r="F32" s="59"/>
      <c r="G32" s="89">
        <f>SUMIFS(Transakce!$I$16:$I$221,Transakce!$K$16:$K$221,$A32)+SUMIFS(Transakce!$I$16:$I$221,Transakce!$L$16:$L$221,$A32)</f>
        <v>0</v>
      </c>
      <c r="H32" s="60" t="str">
        <f t="shared" si="31"/>
        <v/>
      </c>
      <c r="I32" s="61" t="str">
        <f t="shared" si="32"/>
        <v/>
      </c>
      <c r="K32" s="89">
        <f t="shared" si="33"/>
        <v>0</v>
      </c>
      <c r="L32" s="60">
        <f>SUMIFS(Transakce!$M$16:$M$221,Transakce!$L$16:$L$221,$A32)</f>
        <v>0</v>
      </c>
      <c r="M32" s="61">
        <f>SUMIFS(Transakce!$N$16:$N$221,Transakce!$K$16:$K$221,$A32)</f>
        <v>0</v>
      </c>
      <c r="O32" s="89">
        <f t="shared" si="34"/>
        <v>0</v>
      </c>
      <c r="P32" s="60">
        <f>SUMIFS(Transakce!$Q$16:$Q$221,Transakce!$S$16:$S$221,$A32)</f>
        <v>0</v>
      </c>
      <c r="Q32" s="61">
        <f>SUMIFS(Transakce!$R$16:$R$221,Transakce!$T$16:$T$221,$A32)</f>
        <v>0</v>
      </c>
    </row>
    <row r="33" spans="1:17" ht="15.75" thickBot="1">
      <c r="A33" s="65" t="s">
        <v>88</v>
      </c>
      <c r="B33" s="96" t="s">
        <v>72</v>
      </c>
      <c r="C33" s="90">
        <f>SUM(C28:C32)</f>
        <v>0</v>
      </c>
      <c r="D33" s="67">
        <f t="shared" ref="D33:E33" si="35">SUM(D28:D32)</f>
        <v>0</v>
      </c>
      <c r="E33" s="74">
        <f t="shared" si="35"/>
        <v>0</v>
      </c>
      <c r="F33" s="66"/>
      <c r="G33" s="90">
        <f>SUM(G28:G32)</f>
        <v>0</v>
      </c>
      <c r="H33" s="67">
        <f t="shared" ref="H33:I33" si="36">SUM(H28:H32)</f>
        <v>0</v>
      </c>
      <c r="I33" s="74">
        <f t="shared" si="36"/>
        <v>0</v>
      </c>
      <c r="K33" s="90">
        <f>SUM(K28:K32)</f>
        <v>0</v>
      </c>
      <c r="L33" s="67">
        <f t="shared" ref="L33:M33" si="37">SUM(L28:L32)</f>
        <v>0</v>
      </c>
      <c r="M33" s="74">
        <f t="shared" si="37"/>
        <v>0</v>
      </c>
      <c r="O33" s="90">
        <f>SUM(O28:O32)</f>
        <v>0</v>
      </c>
      <c r="P33" s="67">
        <f t="shared" ref="P33:Q33" si="38">SUM(P28:P32)</f>
        <v>0</v>
      </c>
      <c r="Q33" s="74">
        <f t="shared" si="38"/>
        <v>0</v>
      </c>
    </row>
    <row r="34" spans="1:17">
      <c r="A34" s="65" t="s">
        <v>73</v>
      </c>
      <c r="B34" s="97" t="s">
        <v>74</v>
      </c>
      <c r="C34" s="220"/>
      <c r="D34" s="221"/>
      <c r="E34" s="222"/>
      <c r="F34" s="66"/>
      <c r="G34" s="220"/>
      <c r="H34" s="221"/>
      <c r="I34" s="222"/>
      <c r="K34" s="220"/>
      <c r="L34" s="221"/>
      <c r="M34" s="222"/>
      <c r="O34" s="220"/>
      <c r="P34" s="221"/>
      <c r="Q34" s="222"/>
    </row>
    <row r="35" spans="1:17">
      <c r="A35" s="58" t="s">
        <v>45</v>
      </c>
      <c r="B35" s="69" t="s">
        <v>46</v>
      </c>
      <c r="C35" s="89">
        <f>SUMIFS(Transakce!$G$16:$G$221,Transakce!$K$16:$K$221,$A35)+SUMIFS(Transakce!$H$16:$H$221,Transakce!$L$16:$L$221,$A35)</f>
        <v>0</v>
      </c>
      <c r="D35" s="60">
        <f>SUMIFS(Transakce!$G$16:$G$221,Transakce!$K$16:$K$221,$A35)</f>
        <v>0</v>
      </c>
      <c r="E35" s="61">
        <f>SUMIFS(Transakce!$H$16:$H$221,Transakce!$L$16:$L$221,$A35)</f>
        <v>0</v>
      </c>
      <c r="F35" s="59"/>
      <c r="G35" s="89">
        <f>SUMIFS(Transakce!$I$16:$I$221,Transakce!$K$16:$K$221,$A35)+SUMIFS(Transakce!$I$16:$I$221,Transakce!$L$16:$L$221,$A35)</f>
        <v>0</v>
      </c>
      <c r="H35" s="60" t="str">
        <f>IF($G35&gt;0,$G35,"")</f>
        <v/>
      </c>
      <c r="I35" s="61" t="str">
        <f>IF($G35&lt;0,$G35,"")</f>
        <v/>
      </c>
      <c r="K35" s="89">
        <f>SUM(L35:M35)</f>
        <v>0</v>
      </c>
      <c r="L35" s="60">
        <f>SUMIFS(Transakce!$M$16:$M$221,Transakce!$L$16:$L$221,$A35)</f>
        <v>0</v>
      </c>
      <c r="M35" s="61">
        <f>SUMIFS(Transakce!$N$16:$N$221,Transakce!$K$16:$K$221,$A35)</f>
        <v>0</v>
      </c>
      <c r="O35" s="89">
        <f t="shared" ref="O35" si="39">SUM(P35:Q35)</f>
        <v>0</v>
      </c>
      <c r="P35" s="60">
        <f>SUMIFS(Transakce!$Q$16:$Q$221,Transakce!$S$16:$S$221,$A35)</f>
        <v>0</v>
      </c>
      <c r="Q35" s="61">
        <f>SUMIFS(Transakce!$R$16:$R$221,Transakce!$T$16:$T$221,$A35)</f>
        <v>0</v>
      </c>
    </row>
    <row r="36" spans="1:17">
      <c r="A36" s="65" t="s">
        <v>89</v>
      </c>
      <c r="B36" s="95" t="s">
        <v>82</v>
      </c>
      <c r="C36" s="90">
        <f>SUM(C37:C42)</f>
        <v>0</v>
      </c>
      <c r="D36" s="67">
        <f t="shared" ref="D36:E36" si="40">SUM(D37:D42)</f>
        <v>0</v>
      </c>
      <c r="E36" s="74">
        <f t="shared" si="40"/>
        <v>0</v>
      </c>
      <c r="F36" s="66"/>
      <c r="G36" s="90">
        <f>SUM(G37:G42)</f>
        <v>0</v>
      </c>
      <c r="H36" s="67">
        <f t="shared" ref="H36:I36" si="41">SUM(H37:H42)</f>
        <v>0</v>
      </c>
      <c r="I36" s="74">
        <f t="shared" si="41"/>
        <v>0</v>
      </c>
      <c r="K36" s="90">
        <f>SUM(K37:K42)</f>
        <v>0</v>
      </c>
      <c r="L36" s="67">
        <f t="shared" ref="L36:M36" si="42">SUM(L37:L42)</f>
        <v>0</v>
      </c>
      <c r="M36" s="74">
        <f t="shared" si="42"/>
        <v>0</v>
      </c>
      <c r="O36" s="90">
        <f>SUM(O37:O42)</f>
        <v>0</v>
      </c>
      <c r="P36" s="67">
        <f t="shared" ref="P36:Q36" si="43">SUM(P37:P42)</f>
        <v>0</v>
      </c>
      <c r="Q36" s="74">
        <f t="shared" si="43"/>
        <v>0</v>
      </c>
    </row>
    <row r="37" spans="1:17">
      <c r="A37" s="58" t="s">
        <v>47</v>
      </c>
      <c r="B37" s="69" t="s">
        <v>48</v>
      </c>
      <c r="C37" s="89">
        <f>SUMIFS(Transakce!$G$16:$G$221,Transakce!$K$16:$K$221,$A37)+SUMIFS(Transakce!$H$16:$H$221,Transakce!$L$16:$L$221,$A37)</f>
        <v>0</v>
      </c>
      <c r="D37" s="60">
        <f>SUMIFS(Transakce!$G$16:$G$221,Transakce!$K$16:$K$221,$A37)</f>
        <v>0</v>
      </c>
      <c r="E37" s="61">
        <f>SUMIFS(Transakce!$H$16:$H$221,Transakce!$L$16:$L$221,$A37)</f>
        <v>0</v>
      </c>
      <c r="F37" s="59"/>
      <c r="G37" s="89">
        <f>SUMIFS(Transakce!$I$16:$I$221,Transakce!$K$16:$K$221,$A37)+SUMIFS(Transakce!$I$16:$I$221,Transakce!$L$16:$L$221,$A37)</f>
        <v>0</v>
      </c>
      <c r="H37" s="60" t="str">
        <f t="shared" ref="H37:H42" si="44">IF($G37&gt;0,$G37,"")</f>
        <v/>
      </c>
      <c r="I37" s="61" t="str">
        <f t="shared" ref="I37:I42" si="45">IF($G37&lt;0,$G37,"")</f>
        <v/>
      </c>
      <c r="K37" s="89">
        <f t="shared" ref="K37:K42" si="46">SUM(L37:M37)</f>
        <v>0</v>
      </c>
      <c r="L37" s="60">
        <f>SUMIFS(Transakce!$M$16:$M$221,Transakce!$L$16:$L$221,$A37)</f>
        <v>0</v>
      </c>
      <c r="M37" s="61">
        <f>SUMIFS(Transakce!$N$16:$N$221,Transakce!$K$16:$K$221,$A37)</f>
        <v>0</v>
      </c>
      <c r="O37" s="89">
        <f t="shared" ref="O37:O42" si="47">SUM(P37:Q37)</f>
        <v>0</v>
      </c>
      <c r="P37" s="60">
        <f>SUMIFS(Transakce!$Q$16:$Q$221,Transakce!$S$16:$S$221,$A37)</f>
        <v>0</v>
      </c>
      <c r="Q37" s="61">
        <f>SUMIFS(Transakce!$R$16:$R$221,Transakce!$T$16:$T$221,$A37)</f>
        <v>0</v>
      </c>
    </row>
    <row r="38" spans="1:17">
      <c r="A38" s="58" t="s">
        <v>49</v>
      </c>
      <c r="B38" s="69" t="s">
        <v>50</v>
      </c>
      <c r="C38" s="89">
        <f>SUMIFS(Transakce!$G$16:$G$221,Transakce!$K$16:$K$221,$A38)+SUMIFS(Transakce!$H$16:$H$221,Transakce!$L$16:$L$221,$A38)</f>
        <v>0</v>
      </c>
      <c r="D38" s="60">
        <f>SUMIFS(Transakce!$G$16:$G$221,Transakce!$K$16:$K$221,$A38)</f>
        <v>0</v>
      </c>
      <c r="E38" s="61">
        <f>SUMIFS(Transakce!$H$16:$H$221,Transakce!$L$16:$L$221,$A38)</f>
        <v>0</v>
      </c>
      <c r="F38" s="59"/>
      <c r="G38" s="89">
        <f>SUMIFS(Transakce!$I$16:$I$221,Transakce!$K$16:$K$221,$A38)+SUMIFS(Transakce!$I$16:$I$221,Transakce!$L$16:$L$221,$A38)</f>
        <v>0</v>
      </c>
      <c r="H38" s="60" t="str">
        <f t="shared" si="44"/>
        <v/>
      </c>
      <c r="I38" s="61" t="str">
        <f t="shared" si="45"/>
        <v/>
      </c>
      <c r="K38" s="89">
        <f t="shared" si="46"/>
        <v>0</v>
      </c>
      <c r="L38" s="60">
        <f>SUMIFS(Transakce!$M$16:$M$221,Transakce!$L$16:$L$221,$A38)</f>
        <v>0</v>
      </c>
      <c r="M38" s="61">
        <f>SUMIFS(Transakce!$N$16:$N$221,Transakce!$K$16:$K$221,$A38)</f>
        <v>0</v>
      </c>
      <c r="O38" s="89">
        <f t="shared" si="47"/>
        <v>0</v>
      </c>
      <c r="P38" s="60">
        <f>SUMIFS(Transakce!$Q$16:$Q$221,Transakce!$S$16:$S$221,$A38)</f>
        <v>0</v>
      </c>
      <c r="Q38" s="61">
        <f>SUMIFS(Transakce!$R$16:$R$221,Transakce!$T$16:$T$221,$A38)</f>
        <v>0</v>
      </c>
    </row>
    <row r="39" spans="1:17">
      <c r="A39" s="58" t="s">
        <v>51</v>
      </c>
      <c r="B39" s="69" t="s">
        <v>52</v>
      </c>
      <c r="C39" s="89">
        <f>SUMIFS(Transakce!$G$16:$G$221,Transakce!$K$16:$K$221,$A39)+SUMIFS(Transakce!$H$16:$H$221,Transakce!$L$16:$L$221,$A39)</f>
        <v>0</v>
      </c>
      <c r="D39" s="60">
        <f>SUMIFS(Transakce!$G$16:$G$221,Transakce!$K$16:$K$221,$A39)</f>
        <v>0</v>
      </c>
      <c r="E39" s="61">
        <f>SUMIFS(Transakce!$H$16:$H$221,Transakce!$L$16:$L$221,$A39)</f>
        <v>0</v>
      </c>
      <c r="F39" s="59"/>
      <c r="G39" s="89">
        <f>SUMIFS(Transakce!$I$16:$I$221,Transakce!$K$16:$K$221,$A39)+SUMIFS(Transakce!$I$16:$I$221,Transakce!$L$16:$L$221,$A39)</f>
        <v>0</v>
      </c>
      <c r="H39" s="60" t="str">
        <f t="shared" si="44"/>
        <v/>
      </c>
      <c r="I39" s="61" t="str">
        <f t="shared" si="45"/>
        <v/>
      </c>
      <c r="K39" s="89">
        <f t="shared" si="46"/>
        <v>0</v>
      </c>
      <c r="L39" s="60">
        <f>SUMIFS(Transakce!$M$16:$M$221,Transakce!$L$16:$L$221,$A39)</f>
        <v>0</v>
      </c>
      <c r="M39" s="61">
        <f>SUMIFS(Transakce!$N$16:$N$221,Transakce!$K$16:$K$221,$A39)</f>
        <v>0</v>
      </c>
      <c r="O39" s="89">
        <f t="shared" si="47"/>
        <v>0</v>
      </c>
      <c r="P39" s="60">
        <f>SUMIFS(Transakce!$Q$16:$Q$221,Transakce!$S$16:$S$221,$A39)</f>
        <v>0</v>
      </c>
      <c r="Q39" s="61">
        <f>SUMIFS(Transakce!$R$16:$R$221,Transakce!$T$16:$T$221,$A39)</f>
        <v>0</v>
      </c>
    </row>
    <row r="40" spans="1:17">
      <c r="A40" s="58" t="s">
        <v>53</v>
      </c>
      <c r="B40" s="69" t="s">
        <v>54</v>
      </c>
      <c r="C40" s="89">
        <f>SUMIFS(Transakce!$G$16:$G$221,Transakce!$K$16:$K$221,$A40)+SUMIFS(Transakce!$H$16:$H$221,Transakce!$L$16:$L$221,$A40)</f>
        <v>0</v>
      </c>
      <c r="D40" s="60">
        <f>SUMIFS(Transakce!$G$16:$G$221,Transakce!$K$16:$K$221,$A40)</f>
        <v>0</v>
      </c>
      <c r="E40" s="61">
        <f>SUMIFS(Transakce!$H$16:$H$221,Transakce!$L$16:$L$221,$A40)</f>
        <v>0</v>
      </c>
      <c r="F40" s="59"/>
      <c r="G40" s="89">
        <f>SUMIFS(Transakce!$I$16:$I$221,Transakce!$K$16:$K$221,$A40)+SUMIFS(Transakce!$I$16:$I$221,Transakce!$L$16:$L$221,$A40)</f>
        <v>0</v>
      </c>
      <c r="H40" s="60" t="str">
        <f t="shared" si="44"/>
        <v/>
      </c>
      <c r="I40" s="61" t="str">
        <f t="shared" si="45"/>
        <v/>
      </c>
      <c r="K40" s="89">
        <f t="shared" si="46"/>
        <v>0</v>
      </c>
      <c r="L40" s="60">
        <f>SUMIFS(Transakce!$M$16:$M$221,Transakce!$L$16:$L$221,$A40)</f>
        <v>0</v>
      </c>
      <c r="M40" s="61">
        <f>SUMIFS(Transakce!$N$16:$N$221,Transakce!$K$16:$K$221,$A40)</f>
        <v>0</v>
      </c>
      <c r="O40" s="89">
        <f t="shared" si="47"/>
        <v>0</v>
      </c>
      <c r="P40" s="60">
        <f>SUMIFS(Transakce!$Q$16:$Q$221,Transakce!$S$16:$S$221,$A40)</f>
        <v>0</v>
      </c>
      <c r="Q40" s="61">
        <f>SUMIFS(Transakce!$R$16:$R$221,Transakce!$T$16:$T$221,$A40)</f>
        <v>0</v>
      </c>
    </row>
    <row r="41" spans="1:17">
      <c r="A41" s="58" t="s">
        <v>55</v>
      </c>
      <c r="B41" s="69" t="s">
        <v>56</v>
      </c>
      <c r="C41" s="89">
        <f>SUMIFS(Transakce!$G$16:$G$221,Transakce!$K$16:$K$221,$A41)+SUMIFS(Transakce!$H$16:$H$221,Transakce!$L$16:$L$221,$A41)</f>
        <v>0</v>
      </c>
      <c r="D41" s="60">
        <f>SUMIFS(Transakce!$G$16:$G$221,Transakce!$K$16:$K$221,$A41)</f>
        <v>0</v>
      </c>
      <c r="E41" s="61">
        <f>SUMIFS(Transakce!$H$16:$H$221,Transakce!$L$16:$L$221,$A41)</f>
        <v>0</v>
      </c>
      <c r="F41" s="59"/>
      <c r="G41" s="89">
        <f>SUMIFS(Transakce!$I$16:$I$221,Transakce!$K$16:$K$221,$A41)+SUMIFS(Transakce!$I$16:$I$221,Transakce!$L$16:$L$221,$A41)</f>
        <v>0</v>
      </c>
      <c r="H41" s="60" t="str">
        <f t="shared" si="44"/>
        <v/>
      </c>
      <c r="I41" s="61" t="str">
        <f t="shared" si="45"/>
        <v/>
      </c>
      <c r="K41" s="89">
        <f t="shared" si="46"/>
        <v>0</v>
      </c>
      <c r="L41" s="60">
        <f>SUMIFS(Transakce!$M$16:$M$221,Transakce!$L$16:$L$221,$A41)</f>
        <v>0</v>
      </c>
      <c r="M41" s="61">
        <f>SUMIFS(Transakce!$N$16:$N$221,Transakce!$K$16:$K$221,$A41)</f>
        <v>0</v>
      </c>
      <c r="O41" s="89">
        <f t="shared" si="47"/>
        <v>0</v>
      </c>
      <c r="P41" s="60">
        <f>SUMIFS(Transakce!$Q$16:$Q$221,Transakce!$S$16:$S$221,$A41)</f>
        <v>0</v>
      </c>
      <c r="Q41" s="61">
        <f>SUMIFS(Transakce!$R$16:$R$221,Transakce!$T$16:$T$221,$A41)</f>
        <v>0</v>
      </c>
    </row>
    <row r="42" spans="1:17">
      <c r="A42" s="58" t="s">
        <v>57</v>
      </c>
      <c r="B42" s="69" t="s">
        <v>58</v>
      </c>
      <c r="C42" s="89">
        <f>SUMIFS(Transakce!$G$16:$G$221,Transakce!$K$16:$K$221,$A42)+SUMIFS(Transakce!$H$16:$H$221,Transakce!$L$16:$L$221,$A42)</f>
        <v>0</v>
      </c>
      <c r="D42" s="60">
        <f>SUMIFS(Transakce!$G$16:$G$221,Transakce!$K$16:$K$221,$A42)</f>
        <v>0</v>
      </c>
      <c r="E42" s="61">
        <f>SUMIFS(Transakce!$H$16:$H$221,Transakce!$L$16:$L$221,$A42)</f>
        <v>0</v>
      </c>
      <c r="F42" s="59"/>
      <c r="G42" s="89">
        <f>SUMIFS(Transakce!$I$16:$I$221,Transakce!$K$16:$K$221,$A42)+SUMIFS(Transakce!$I$16:$I$221,Transakce!$L$16:$L$221,$A42)</f>
        <v>0</v>
      </c>
      <c r="H42" s="60" t="str">
        <f t="shared" si="44"/>
        <v/>
      </c>
      <c r="I42" s="61" t="str">
        <f t="shared" si="45"/>
        <v/>
      </c>
      <c r="K42" s="89">
        <f t="shared" si="46"/>
        <v>0</v>
      </c>
      <c r="L42" s="60">
        <f>SUMIFS(Transakce!$M$16:$M$221,Transakce!$L$16:$L$221,$A42)</f>
        <v>0</v>
      </c>
      <c r="M42" s="61">
        <f>SUMIFS(Transakce!$N$16:$N$221,Transakce!$K$16:$K$221,$A42)</f>
        <v>0</v>
      </c>
      <c r="O42" s="89">
        <f t="shared" si="47"/>
        <v>0</v>
      </c>
      <c r="P42" s="60">
        <f>SUMIFS(Transakce!$Q$16:$Q$221,Transakce!$S$16:$S$221,$A42)</f>
        <v>0</v>
      </c>
      <c r="Q42" s="61">
        <f>SUMIFS(Transakce!$R$16:$R$221,Transakce!$T$16:$T$221,$A42)</f>
        <v>0</v>
      </c>
    </row>
    <row r="43" spans="1:17" ht="15.75" thickBot="1">
      <c r="A43" s="65" t="s">
        <v>90</v>
      </c>
      <c r="B43" s="96" t="s">
        <v>75</v>
      </c>
      <c r="C43" s="90">
        <f>SUM(C36,C35)</f>
        <v>0</v>
      </c>
      <c r="D43" s="67">
        <f t="shared" ref="D43:E43" si="48">SUM(D36,D35)</f>
        <v>0</v>
      </c>
      <c r="E43" s="74">
        <f t="shared" si="48"/>
        <v>0</v>
      </c>
      <c r="F43" s="66"/>
      <c r="G43" s="90">
        <f>SUM(G36,G35)</f>
        <v>0</v>
      </c>
      <c r="H43" s="67">
        <f t="shared" ref="H43:I43" si="49">SUM(H36,H35)</f>
        <v>0</v>
      </c>
      <c r="I43" s="74">
        <f t="shared" si="49"/>
        <v>0</v>
      </c>
      <c r="K43" s="90">
        <f>SUM(K36,K35)</f>
        <v>0</v>
      </c>
      <c r="L43" s="67">
        <f t="shared" ref="L43:M43" si="50">SUM(L36,L35)</f>
        <v>0</v>
      </c>
      <c r="M43" s="74">
        <f t="shared" si="50"/>
        <v>0</v>
      </c>
      <c r="O43" s="90">
        <f>SUM(O36,O35)</f>
        <v>0</v>
      </c>
      <c r="P43" s="67">
        <f t="shared" ref="P43:Q43" si="51">SUM(P36,P35)</f>
        <v>0</v>
      </c>
      <c r="Q43" s="74">
        <f t="shared" si="51"/>
        <v>0</v>
      </c>
    </row>
    <row r="44" spans="1:17" ht="15.75" thickBot="1">
      <c r="A44" s="65" t="s">
        <v>76</v>
      </c>
      <c r="B44" s="98" t="s">
        <v>77</v>
      </c>
      <c r="C44" s="90">
        <f>SUM(C43,C26,C33)</f>
        <v>0</v>
      </c>
      <c r="D44" s="67">
        <f t="shared" ref="D44:E44" si="52">SUM(D43,D26,D33)</f>
        <v>0</v>
      </c>
      <c r="E44" s="74">
        <f t="shared" si="52"/>
        <v>0</v>
      </c>
      <c r="F44" s="66"/>
      <c r="G44" s="90">
        <f>SUM(G43,G26,G33)</f>
        <v>0</v>
      </c>
      <c r="H44" s="67">
        <f t="shared" ref="H44:I44" si="53">SUM(H43,H26,H33)</f>
        <v>0</v>
      </c>
      <c r="I44" s="74">
        <f t="shared" si="53"/>
        <v>0</v>
      </c>
      <c r="K44" s="90">
        <f>SUM(K43,K26,K33)</f>
        <v>0</v>
      </c>
      <c r="L44" s="67">
        <f t="shared" ref="L44:M44" si="54">SUM(L43,L26,L33)</f>
        <v>0</v>
      </c>
      <c r="M44" s="74">
        <f t="shared" si="54"/>
        <v>0</v>
      </c>
      <c r="O44" s="90">
        <f>SUM(O43,O26,O33)</f>
        <v>0</v>
      </c>
      <c r="P44" s="67">
        <f t="shared" ref="P44:Q44" si="55">SUM(P43,P26,P33)</f>
        <v>0</v>
      </c>
      <c r="Q44" s="74">
        <f t="shared" si="55"/>
        <v>0</v>
      </c>
    </row>
    <row r="45" spans="1:17" ht="15.75" thickBot="1">
      <c r="A45" s="65" t="s">
        <v>78</v>
      </c>
      <c r="B45" s="98" t="s">
        <v>79</v>
      </c>
      <c r="C45" s="100">
        <f>SUM(C44,C4)</f>
        <v>0</v>
      </c>
      <c r="D45" s="75">
        <f>SUM(D44,D4)</f>
        <v>0</v>
      </c>
      <c r="E45" s="76">
        <f>SUM(E44,E4)</f>
        <v>0</v>
      </c>
      <c r="F45" s="66"/>
      <c r="G45" s="100">
        <f>SUM(G44,G4)</f>
        <v>0</v>
      </c>
      <c r="H45" s="75">
        <f>SUM(H44,H4)</f>
        <v>0</v>
      </c>
      <c r="I45" s="76">
        <f>SUM(I44,I4)</f>
        <v>0</v>
      </c>
      <c r="K45" s="101">
        <f>SUM(K44,K4)</f>
        <v>0</v>
      </c>
      <c r="L45" s="75">
        <f>SUM(L44,L4)</f>
        <v>0</v>
      </c>
      <c r="M45" s="76">
        <f>SUM(M44,M4)</f>
        <v>0</v>
      </c>
      <c r="O45" s="101">
        <f>SUM(O44,O4)</f>
        <v>0</v>
      </c>
      <c r="P45" s="75">
        <f>SUM(P44,P4)</f>
        <v>0</v>
      </c>
      <c r="Q45" s="76">
        <f>SUM(Q44,Q4)</f>
        <v>0</v>
      </c>
    </row>
    <row r="46" spans="1:17">
      <c r="B46" s="99" t="s">
        <v>122</v>
      </c>
      <c r="C46" s="102" t="s">
        <v>123</v>
      </c>
      <c r="D46" s="103"/>
      <c r="E46" s="104"/>
      <c r="F46" s="105"/>
      <c r="G46" s="106" t="s">
        <v>123</v>
      </c>
      <c r="H46" s="104"/>
      <c r="I46" s="104"/>
      <c r="J46" s="107"/>
      <c r="K46" s="108" t="s">
        <v>13</v>
      </c>
      <c r="L46" s="104"/>
      <c r="M46" s="104"/>
      <c r="N46" s="109"/>
      <c r="O46" s="110" t="s">
        <v>13</v>
      </c>
      <c r="P46" s="70"/>
      <c r="Q46" s="71"/>
    </row>
    <row r="47" spans="1:17">
      <c r="C47" s="70"/>
      <c r="D47" s="70"/>
      <c r="E47" s="71"/>
      <c r="F47" s="71"/>
      <c r="G47" s="71"/>
      <c r="H47" s="71"/>
      <c r="I47" s="71"/>
      <c r="J47" s="72"/>
      <c r="K47" s="71"/>
      <c r="L47" s="71"/>
      <c r="M47" s="71"/>
      <c r="O47" s="70"/>
      <c r="P47" s="70"/>
      <c r="Q47" s="71"/>
    </row>
  </sheetData>
  <sheetProtection sheet="1" objects="1" scenarios="1"/>
  <mergeCells count="12">
    <mergeCell ref="K2:M2"/>
    <mergeCell ref="K27:M27"/>
    <mergeCell ref="K34:M34"/>
    <mergeCell ref="O2:Q2"/>
    <mergeCell ref="O27:Q27"/>
    <mergeCell ref="O34:Q34"/>
    <mergeCell ref="C27:E27"/>
    <mergeCell ref="G27:I27"/>
    <mergeCell ref="C34:E34"/>
    <mergeCell ref="G34:I34"/>
    <mergeCell ref="C2:E2"/>
    <mergeCell ref="G2:I2"/>
  </mergeCells>
  <pageMargins left="0.70866141732283472" right="0.70866141732283472" top="0.78740157480314965" bottom="0.78740157480314965"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dimension ref="A1:AH208"/>
  <sheetViews>
    <sheetView workbookViewId="0">
      <selection activeCell="B3" sqref="B3"/>
    </sheetView>
  </sheetViews>
  <sheetFormatPr defaultRowHeight="15"/>
  <cols>
    <col min="1" max="1" width="5.5703125" style="13" customWidth="1"/>
    <col min="2" max="2" width="37.5703125" customWidth="1"/>
    <col min="3" max="3" width="10.85546875" customWidth="1"/>
    <col min="4" max="6" width="9.140625" style="13"/>
    <col min="7" max="7" width="9.140625" style="117"/>
  </cols>
  <sheetData>
    <row r="1" spans="1:34" ht="332.25">
      <c r="H1" s="112" t="s">
        <v>65</v>
      </c>
      <c r="I1" s="112" t="s">
        <v>66</v>
      </c>
      <c r="J1" s="112" t="s">
        <v>18</v>
      </c>
      <c r="K1" s="112" t="s">
        <v>20</v>
      </c>
      <c r="L1" s="112" t="s">
        <v>22</v>
      </c>
      <c r="M1" s="112" t="s">
        <v>24</v>
      </c>
      <c r="N1" s="112" t="s">
        <v>26</v>
      </c>
      <c r="O1" s="112" t="s">
        <v>28</v>
      </c>
      <c r="P1" s="112" t="s">
        <v>68</v>
      </c>
      <c r="Q1" s="112" t="s">
        <v>30</v>
      </c>
      <c r="R1" s="112" t="s">
        <v>126</v>
      </c>
      <c r="S1" s="112" t="s">
        <v>32</v>
      </c>
      <c r="T1" s="112" t="s">
        <v>34</v>
      </c>
      <c r="U1" s="112" t="s">
        <v>36</v>
      </c>
      <c r="V1" s="112" t="s">
        <v>38</v>
      </c>
      <c r="W1" s="112" t="s">
        <v>40</v>
      </c>
      <c r="X1" s="112" t="s">
        <v>135</v>
      </c>
      <c r="Y1" s="112" t="s">
        <v>42</v>
      </c>
      <c r="Z1" s="112" t="s">
        <v>136</v>
      </c>
      <c r="AA1" s="112" t="s">
        <v>44</v>
      </c>
      <c r="AB1" s="112" t="s">
        <v>46</v>
      </c>
      <c r="AC1" s="112" t="s">
        <v>48</v>
      </c>
      <c r="AD1" s="112" t="s">
        <v>50</v>
      </c>
      <c r="AE1" s="112" t="s">
        <v>52</v>
      </c>
      <c r="AF1" s="112" t="s">
        <v>54</v>
      </c>
      <c r="AG1" s="112" t="s">
        <v>56</v>
      </c>
      <c r="AH1" s="112" t="s">
        <v>58</v>
      </c>
    </row>
    <row r="2" spans="1:34">
      <c r="F2" s="114">
        <f>SUM(F4:F208)</f>
        <v>0</v>
      </c>
      <c r="G2" s="114">
        <f>SUM(G4:G208)</f>
        <v>0</v>
      </c>
      <c r="H2" s="114">
        <f>SUM(H4:H208)</f>
        <v>0</v>
      </c>
      <c r="I2" s="114">
        <f t="shared" ref="I2:AH2" si="0">SUM(I4:I208)</f>
        <v>0</v>
      </c>
      <c r="J2" s="114">
        <f t="shared" si="0"/>
        <v>0</v>
      </c>
      <c r="K2" s="114">
        <f t="shared" si="0"/>
        <v>0</v>
      </c>
      <c r="L2" s="114">
        <f t="shared" si="0"/>
        <v>0</v>
      </c>
      <c r="M2" s="114">
        <f t="shared" si="0"/>
        <v>0</v>
      </c>
      <c r="N2" s="114">
        <f t="shared" si="0"/>
        <v>0</v>
      </c>
      <c r="O2" s="114">
        <f t="shared" si="0"/>
        <v>0</v>
      </c>
      <c r="P2" s="114">
        <f t="shared" si="0"/>
        <v>0</v>
      </c>
      <c r="Q2" s="114">
        <f t="shared" si="0"/>
        <v>0</v>
      </c>
      <c r="R2" s="114">
        <f t="shared" si="0"/>
        <v>0</v>
      </c>
      <c r="S2" s="114">
        <f t="shared" si="0"/>
        <v>0</v>
      </c>
      <c r="T2" s="114">
        <f t="shared" si="0"/>
        <v>0</v>
      </c>
      <c r="U2" s="114">
        <f t="shared" si="0"/>
        <v>0</v>
      </c>
      <c r="V2" s="114">
        <f t="shared" si="0"/>
        <v>0</v>
      </c>
      <c r="W2" s="114">
        <f t="shared" si="0"/>
        <v>0</v>
      </c>
      <c r="X2" s="114">
        <f t="shared" si="0"/>
        <v>0</v>
      </c>
      <c r="Y2" s="114">
        <f t="shared" si="0"/>
        <v>0</v>
      </c>
      <c r="Z2" s="114">
        <f t="shared" si="0"/>
        <v>0</v>
      </c>
      <c r="AA2" s="114">
        <f t="shared" si="0"/>
        <v>0</v>
      </c>
      <c r="AB2" s="114">
        <f t="shared" si="0"/>
        <v>0</v>
      </c>
      <c r="AC2" s="114">
        <f t="shared" si="0"/>
        <v>0</v>
      </c>
      <c r="AD2" s="114">
        <f t="shared" si="0"/>
        <v>0</v>
      </c>
      <c r="AE2" s="114">
        <f t="shared" si="0"/>
        <v>0</v>
      </c>
      <c r="AF2" s="114">
        <f t="shared" si="0"/>
        <v>0</v>
      </c>
      <c r="AG2" s="114">
        <f t="shared" si="0"/>
        <v>0</v>
      </c>
      <c r="AH2" s="114">
        <f t="shared" si="0"/>
        <v>0</v>
      </c>
    </row>
    <row r="3" spans="1:34" s="133" customFormat="1">
      <c r="A3" s="128" t="s">
        <v>11</v>
      </c>
      <c r="B3" s="129" t="s">
        <v>128</v>
      </c>
      <c r="C3" s="129" t="s">
        <v>127</v>
      </c>
      <c r="D3" s="129" t="s">
        <v>0</v>
      </c>
      <c r="E3" s="129" t="s">
        <v>1</v>
      </c>
      <c r="F3" s="130" t="s">
        <v>13</v>
      </c>
      <c r="G3" s="131" t="s">
        <v>8</v>
      </c>
      <c r="H3" s="130" t="s">
        <v>15</v>
      </c>
      <c r="I3" s="130" t="s">
        <v>16</v>
      </c>
      <c r="J3" s="130" t="s">
        <v>17</v>
      </c>
      <c r="K3" s="130" t="s">
        <v>19</v>
      </c>
      <c r="L3" s="130" t="s">
        <v>21</v>
      </c>
      <c r="M3" s="130" t="s">
        <v>23</v>
      </c>
      <c r="N3" s="130" t="s">
        <v>25</v>
      </c>
      <c r="O3" s="130" t="s">
        <v>27</v>
      </c>
      <c r="P3" s="130" t="s">
        <v>59</v>
      </c>
      <c r="Q3" s="130" t="s">
        <v>29</v>
      </c>
      <c r="R3" s="130" t="s">
        <v>125</v>
      </c>
      <c r="S3" s="130" t="s">
        <v>31</v>
      </c>
      <c r="T3" s="130" t="s">
        <v>33</v>
      </c>
      <c r="U3" s="130" t="s">
        <v>35</v>
      </c>
      <c r="V3" s="130" t="s">
        <v>37</v>
      </c>
      <c r="W3" s="130" t="s">
        <v>39</v>
      </c>
      <c r="X3" s="130" t="s">
        <v>133</v>
      </c>
      <c r="Y3" s="130" t="s">
        <v>41</v>
      </c>
      <c r="Z3" s="130" t="s">
        <v>137</v>
      </c>
      <c r="AA3" s="130" t="s">
        <v>43</v>
      </c>
      <c r="AB3" s="130" t="s">
        <v>45</v>
      </c>
      <c r="AC3" s="130" t="s">
        <v>47</v>
      </c>
      <c r="AD3" s="130" t="s">
        <v>49</v>
      </c>
      <c r="AE3" s="130" t="s">
        <v>51</v>
      </c>
      <c r="AF3" s="130" t="s">
        <v>53</v>
      </c>
      <c r="AG3" s="130" t="s">
        <v>55</v>
      </c>
      <c r="AH3" s="132" t="s">
        <v>57</v>
      </c>
    </row>
    <row r="4" spans="1:34">
      <c r="A4" s="122">
        <f>Transakce!A16</f>
        <v>0</v>
      </c>
      <c r="B4" s="115" t="str">
        <f>IF(ISTEXT(Transakce!B16),Transakce!B16,"")</f>
        <v/>
      </c>
      <c r="C4" s="116">
        <f>Transakce!C16</f>
        <v>0</v>
      </c>
      <c r="D4" s="127" t="str">
        <f>IF(ISTEXT(Transakce!D16),Transakce!D16,"")</f>
        <v/>
      </c>
      <c r="E4" s="127" t="str">
        <f>IF(ISTEXT(Transakce!E16),Transakce!E16,"")</f>
        <v/>
      </c>
      <c r="F4" s="113">
        <f>Transakce!F16</f>
        <v>0</v>
      </c>
      <c r="G4" s="113">
        <f>Transakce!I16</f>
        <v>0</v>
      </c>
      <c r="H4" s="113">
        <f>SUMIFS(Transakce!$G16,Transakce!$K16,H$3)+SUMIFS(Transakce!$H16,Transakce!$L16,H$3)</f>
        <v>0</v>
      </c>
      <c r="I4" s="113">
        <f>SUMIFS(Transakce!$G16,Transakce!$K16,I$3)+SUMIFS(Transakce!$H16,Transakce!$L16,I$3)</f>
        <v>0</v>
      </c>
      <c r="J4" s="113">
        <f>SUMIFS(Transakce!$G16,Transakce!$K16,J$3)+SUMIFS(Transakce!$H16,Transakce!$L16,J$3)</f>
        <v>0</v>
      </c>
      <c r="K4" s="113">
        <f>SUMIFS(Transakce!$G16,Transakce!$K16,K$3)+SUMIFS(Transakce!$H16,Transakce!$L16,K$3)</f>
        <v>0</v>
      </c>
      <c r="L4" s="113">
        <f>SUMIFS(Transakce!$G16,Transakce!$K16,L$3)+SUMIFS(Transakce!$H16,Transakce!$L16,L$3)</f>
        <v>0</v>
      </c>
      <c r="M4" s="113">
        <f>SUMIFS(Transakce!$G16,Transakce!$K16,M$3)+SUMIFS(Transakce!$H16,Transakce!$L16,M$3)</f>
        <v>0</v>
      </c>
      <c r="N4" s="113">
        <f>SUMIFS(Transakce!$G16,Transakce!$K16,N$3)+SUMIFS(Transakce!$H16,Transakce!$L16,N$3)</f>
        <v>0</v>
      </c>
      <c r="O4" s="113">
        <f>SUMIFS(Transakce!$G16,Transakce!$K16,O$3)+SUMIFS(Transakce!$H16,Transakce!$L16,O$3)</f>
        <v>0</v>
      </c>
      <c r="P4" s="113">
        <f>SUMIFS(Transakce!$G16,Transakce!$K16,P$3)+SUMIFS(Transakce!$H16,Transakce!$L16,P$3)</f>
        <v>0</v>
      </c>
      <c r="Q4" s="113">
        <f>SUMIFS(Transakce!$G16,Transakce!$K16,Q$3)+SUMIFS(Transakce!$H16,Transakce!$L16,Q$3)</f>
        <v>0</v>
      </c>
      <c r="R4" s="113">
        <f>SUMIFS(Transakce!$G16,Transakce!$K16,R$3)+SUMIFS(Transakce!$H16,Transakce!$L16,R$3)</f>
        <v>0</v>
      </c>
      <c r="S4" s="113">
        <f>SUMIFS(Transakce!$G16,Transakce!$K16,S$3)+SUMIFS(Transakce!$H16,Transakce!$L16,S$3)</f>
        <v>0</v>
      </c>
      <c r="T4" s="113">
        <f>SUMIFS(Transakce!$G16,Transakce!$K16,T$3)+SUMIFS(Transakce!$H16,Transakce!$L16,T$3)</f>
        <v>0</v>
      </c>
      <c r="U4" s="113">
        <f>SUMIFS(Transakce!$G16,Transakce!$K16,U$3)+SUMIFS(Transakce!$H16,Transakce!$L16,U$3)</f>
        <v>0</v>
      </c>
      <c r="V4" s="113">
        <f>SUMIFS(Transakce!$G16,Transakce!$K16,V$3)+SUMIFS(Transakce!$H16,Transakce!$L16,V$3)</f>
        <v>0</v>
      </c>
      <c r="W4" s="113">
        <f>SUMIFS(Transakce!$G16,Transakce!$K16,W$3)+SUMIFS(Transakce!$H16,Transakce!$L16,W$3)</f>
        <v>0</v>
      </c>
      <c r="X4" s="113">
        <f>SUMIFS(Transakce!$G16,Transakce!$K16,X$3)+SUMIFS(Transakce!$H16,Transakce!$L16,X$3)</f>
        <v>0</v>
      </c>
      <c r="Y4" s="113">
        <f>SUMIFS(Transakce!$G16,Transakce!$K16,Y$3)+SUMIFS(Transakce!$H16,Transakce!$L16,Y$3)</f>
        <v>0</v>
      </c>
      <c r="Z4" s="113">
        <f>SUMIFS(Transakce!$G16,Transakce!$K16,Z$3)+SUMIFS(Transakce!$H16,Transakce!$L16,Z$3)</f>
        <v>0</v>
      </c>
      <c r="AA4" s="113">
        <f>SUMIFS(Transakce!$G16,Transakce!$K16,AA$3)+SUMIFS(Transakce!$H16,Transakce!$L16,AA$3)</f>
        <v>0</v>
      </c>
      <c r="AB4" s="113">
        <f>SUMIFS(Transakce!$G16,Transakce!$K16,AB$3)+SUMIFS(Transakce!$H16,Transakce!$L16,AB$3)</f>
        <v>0</v>
      </c>
      <c r="AC4" s="113">
        <f>SUMIFS(Transakce!$G16,Transakce!$K16,AC$3)+SUMIFS(Transakce!$H16,Transakce!$L16,AC$3)</f>
        <v>0</v>
      </c>
      <c r="AD4" s="113">
        <f>SUMIFS(Transakce!$G16,Transakce!$K16,AD$3)+SUMIFS(Transakce!$H16,Transakce!$L16,AD$3)</f>
        <v>0</v>
      </c>
      <c r="AE4" s="113">
        <f>SUMIFS(Transakce!$G16,Transakce!$K16,AE$3)+SUMIFS(Transakce!$H16,Transakce!$L16,AE$3)</f>
        <v>0</v>
      </c>
      <c r="AF4" s="113">
        <f>SUMIFS(Transakce!$G16,Transakce!$K16,AF$3)+SUMIFS(Transakce!$H16,Transakce!$L16,AF$3)</f>
        <v>0</v>
      </c>
      <c r="AG4" s="113">
        <f>SUMIFS(Transakce!$G16,Transakce!$K16,AG$3)+SUMIFS(Transakce!$H16,Transakce!$L16,AG$3)</f>
        <v>0</v>
      </c>
      <c r="AH4" s="123">
        <f>SUMIFS(Transakce!$G16,Transakce!$K16,AH$3)+SUMIFS(Transakce!$H16,Transakce!$L16,AH$3)</f>
        <v>0</v>
      </c>
    </row>
    <row r="5" spans="1:34" hidden="1">
      <c r="A5" s="122">
        <f>Transakce!A17</f>
        <v>0</v>
      </c>
      <c r="B5" s="115" t="str">
        <f>IF(ISTEXT(Transakce!B17),Transakce!B17,"")</f>
        <v/>
      </c>
      <c r="C5" s="116">
        <f>Transakce!C17</f>
        <v>0</v>
      </c>
      <c r="D5" s="127" t="str">
        <f>IF(ISTEXT(Transakce!D17),Transakce!D17,"")</f>
        <v/>
      </c>
      <c r="E5" s="127" t="str">
        <f>IF(ISTEXT(Transakce!E17),Transakce!E17,"")</f>
        <v/>
      </c>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23"/>
    </row>
    <row r="6" spans="1:34">
      <c r="A6" s="122">
        <f>Transakce!A18</f>
        <v>0</v>
      </c>
      <c r="B6" s="115" t="str">
        <f>IF(ISTEXT(Transakce!B18),Transakce!B18,"")</f>
        <v/>
      </c>
      <c r="C6" s="116">
        <f>Transakce!C18</f>
        <v>0</v>
      </c>
      <c r="D6" s="127" t="str">
        <f>IF(ISTEXT(Transakce!D18),Transakce!D18,"")</f>
        <v/>
      </c>
      <c r="E6" s="127" t="str">
        <f>IF(ISTEXT(Transakce!E18),Transakce!E18,"")</f>
        <v/>
      </c>
      <c r="F6" s="113">
        <f>Transakce!F18</f>
        <v>0</v>
      </c>
      <c r="G6" s="113">
        <f>Transakce!I18</f>
        <v>0</v>
      </c>
      <c r="H6" s="113">
        <f>SUMIFS(Transakce!$G18,Transakce!$K18,H$3)+SUMIFS(Transakce!$H18,Transakce!$L18,H$3)</f>
        <v>0</v>
      </c>
      <c r="I6" s="113">
        <f>SUMIFS(Transakce!$G18,Transakce!$K18,I$3)+SUMIFS(Transakce!$H18,Transakce!$L18,I$3)</f>
        <v>0</v>
      </c>
      <c r="J6" s="113">
        <f>SUMIFS(Transakce!$G18,Transakce!$K18,J$3)+SUMIFS(Transakce!$H18,Transakce!$L18,J$3)</f>
        <v>0</v>
      </c>
      <c r="K6" s="113">
        <f>SUMIFS(Transakce!$G18,Transakce!$K18,K$3)+SUMIFS(Transakce!$H18,Transakce!$L18,K$3)</f>
        <v>0</v>
      </c>
      <c r="L6" s="113">
        <f>SUMIFS(Transakce!$G18,Transakce!$K18,L$3)+SUMIFS(Transakce!$H18,Transakce!$L18,L$3)</f>
        <v>0</v>
      </c>
      <c r="M6" s="113">
        <f>SUMIFS(Transakce!$G18,Transakce!$K18,M$3)+SUMIFS(Transakce!$H18,Transakce!$L18,M$3)</f>
        <v>0</v>
      </c>
      <c r="N6" s="113">
        <f>SUMIFS(Transakce!$G18,Transakce!$K18,N$3)+SUMIFS(Transakce!$H18,Transakce!$L18,N$3)</f>
        <v>0</v>
      </c>
      <c r="O6" s="113">
        <f>SUMIFS(Transakce!$G18,Transakce!$K18,O$3)+SUMIFS(Transakce!$H18,Transakce!$L18,O$3)</f>
        <v>0</v>
      </c>
      <c r="P6" s="113">
        <f>SUMIFS(Transakce!$G18,Transakce!$K18,P$3)+SUMIFS(Transakce!$H18,Transakce!$L18,P$3)</f>
        <v>0</v>
      </c>
      <c r="Q6" s="113">
        <f>SUMIFS(Transakce!$G18,Transakce!$K18,Q$3)+SUMIFS(Transakce!$H18,Transakce!$L18,Q$3)</f>
        <v>0</v>
      </c>
      <c r="R6" s="113">
        <f>SUMIFS(Transakce!$G18,Transakce!$K18,R$3)+SUMIFS(Transakce!$H18,Transakce!$L18,R$3)</f>
        <v>0</v>
      </c>
      <c r="S6" s="113">
        <f>SUMIFS(Transakce!$G18,Transakce!$K18,S$3)+SUMIFS(Transakce!$H18,Transakce!$L18,S$3)</f>
        <v>0</v>
      </c>
      <c r="T6" s="113">
        <f>SUMIFS(Transakce!$G18,Transakce!$K18,T$3)+SUMIFS(Transakce!$H18,Transakce!$L18,T$3)</f>
        <v>0</v>
      </c>
      <c r="U6" s="113">
        <f>SUMIFS(Transakce!$G18,Transakce!$K18,U$3)+SUMIFS(Transakce!$H18,Transakce!$L18,U$3)</f>
        <v>0</v>
      </c>
      <c r="V6" s="113">
        <f>SUMIFS(Transakce!$G18,Transakce!$K18,V$3)+SUMIFS(Transakce!$H18,Transakce!$L18,V$3)</f>
        <v>0</v>
      </c>
      <c r="W6" s="113">
        <f>SUMIFS(Transakce!$G18,Transakce!$K18,W$3)+SUMIFS(Transakce!$H18,Transakce!$L18,W$3)</f>
        <v>0</v>
      </c>
      <c r="X6" s="113">
        <f>SUMIFS(Transakce!$G18,Transakce!$K18,X$3)+SUMIFS(Transakce!$H18,Transakce!$L18,X$3)</f>
        <v>0</v>
      </c>
      <c r="Y6" s="113">
        <f>SUMIFS(Transakce!$G18,Transakce!$K18,Y$3)+SUMIFS(Transakce!$H18,Transakce!$L18,Y$3)</f>
        <v>0</v>
      </c>
      <c r="Z6" s="113">
        <f>SUMIFS(Transakce!$G18,Transakce!$K18,Z$3)+SUMIFS(Transakce!$H18,Transakce!$L18,Z$3)</f>
        <v>0</v>
      </c>
      <c r="AA6" s="113">
        <f>SUMIFS(Transakce!$G18,Transakce!$K18,AA$3)+SUMIFS(Transakce!$H18,Transakce!$L18,AA$3)</f>
        <v>0</v>
      </c>
      <c r="AB6" s="113">
        <f>SUMIFS(Transakce!$G18,Transakce!$K18,AB$3)+SUMIFS(Transakce!$H18,Transakce!$L18,AB$3)</f>
        <v>0</v>
      </c>
      <c r="AC6" s="113">
        <f>SUMIFS(Transakce!$G18,Transakce!$K18,AC$3)+SUMIFS(Transakce!$H18,Transakce!$L18,AC$3)</f>
        <v>0</v>
      </c>
      <c r="AD6" s="113">
        <f>SUMIFS(Transakce!$G18,Transakce!$K18,AD$3)+SUMIFS(Transakce!$H18,Transakce!$L18,AD$3)</f>
        <v>0</v>
      </c>
      <c r="AE6" s="113">
        <f>SUMIFS(Transakce!$G18,Transakce!$K18,AE$3)+SUMIFS(Transakce!$H18,Transakce!$L18,AE$3)</f>
        <v>0</v>
      </c>
      <c r="AF6" s="113">
        <f>SUMIFS(Transakce!$G18,Transakce!$K18,AF$3)+SUMIFS(Transakce!$H18,Transakce!$L18,AF$3)</f>
        <v>0</v>
      </c>
      <c r="AG6" s="113">
        <f>SUMIFS(Transakce!$G18,Transakce!$K18,AG$3)+SUMIFS(Transakce!$H18,Transakce!$L18,AG$3)</f>
        <v>0</v>
      </c>
      <c r="AH6" s="123">
        <f>SUMIFS(Transakce!$G18,Transakce!$K18,AH$3)+SUMIFS(Transakce!$H18,Transakce!$L18,AH$3)</f>
        <v>0</v>
      </c>
    </row>
    <row r="7" spans="1:34" hidden="1">
      <c r="A7" s="122">
        <f>Transakce!A19</f>
        <v>0</v>
      </c>
      <c r="B7" s="115" t="str">
        <f>IF(ISTEXT(Transakce!B19),Transakce!B19,"")</f>
        <v/>
      </c>
      <c r="C7" s="116">
        <f>Transakce!C19</f>
        <v>0</v>
      </c>
      <c r="D7" s="127" t="str">
        <f>IF(ISTEXT(Transakce!D19),Transakce!D19,"")</f>
        <v/>
      </c>
      <c r="E7" s="127" t="str">
        <f>IF(ISTEXT(Transakce!E19),Transakce!E19,"")</f>
        <v/>
      </c>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23"/>
    </row>
    <row r="8" spans="1:34">
      <c r="A8" s="122">
        <f>Transakce!A20</f>
        <v>0</v>
      </c>
      <c r="B8" s="115" t="str">
        <f>IF(ISTEXT(Transakce!B20),Transakce!B20,"")</f>
        <v/>
      </c>
      <c r="C8" s="116">
        <f>Transakce!C20</f>
        <v>0</v>
      </c>
      <c r="D8" s="127" t="str">
        <f>IF(ISTEXT(Transakce!D20),Transakce!D20,"")</f>
        <v/>
      </c>
      <c r="E8" s="127" t="str">
        <f>IF(ISTEXT(Transakce!E20),Transakce!E20,"")</f>
        <v/>
      </c>
      <c r="F8" s="113">
        <f>Transakce!F20</f>
        <v>0</v>
      </c>
      <c r="G8" s="113">
        <f>Transakce!I20</f>
        <v>0</v>
      </c>
      <c r="H8" s="113">
        <f>SUMIFS(Transakce!$G20,Transakce!$K20,H$3)+SUMIFS(Transakce!$H20,Transakce!$L20,H$3)</f>
        <v>0</v>
      </c>
      <c r="I8" s="113">
        <f>SUMIFS(Transakce!$G20,Transakce!$K20,I$3)+SUMIFS(Transakce!$H20,Transakce!$L20,I$3)</f>
        <v>0</v>
      </c>
      <c r="J8" s="113">
        <f>SUMIFS(Transakce!$G20,Transakce!$K20,J$3)+SUMIFS(Transakce!$H20,Transakce!$L20,J$3)</f>
        <v>0</v>
      </c>
      <c r="K8" s="113">
        <f>SUMIFS(Transakce!$G20,Transakce!$K20,K$3)+SUMIFS(Transakce!$H20,Transakce!$L20,K$3)</f>
        <v>0</v>
      </c>
      <c r="L8" s="113">
        <f>SUMIFS(Transakce!$G20,Transakce!$K20,L$3)+SUMIFS(Transakce!$H20,Transakce!$L20,L$3)</f>
        <v>0</v>
      </c>
      <c r="M8" s="113">
        <f>SUMIFS(Transakce!$G20,Transakce!$K20,M$3)+SUMIFS(Transakce!$H20,Transakce!$L20,M$3)</f>
        <v>0</v>
      </c>
      <c r="N8" s="113">
        <f>SUMIFS(Transakce!$G20,Transakce!$K20,N$3)+SUMIFS(Transakce!$H20,Transakce!$L20,N$3)</f>
        <v>0</v>
      </c>
      <c r="O8" s="113">
        <f>SUMIFS(Transakce!$G20,Transakce!$K20,O$3)+SUMIFS(Transakce!$H20,Transakce!$L20,O$3)</f>
        <v>0</v>
      </c>
      <c r="P8" s="113">
        <f>SUMIFS(Transakce!$G20,Transakce!$K20,P$3)+SUMIFS(Transakce!$H20,Transakce!$L20,P$3)</f>
        <v>0</v>
      </c>
      <c r="Q8" s="113">
        <f>SUMIFS(Transakce!$G20,Transakce!$K20,Q$3)+SUMIFS(Transakce!$H20,Transakce!$L20,Q$3)</f>
        <v>0</v>
      </c>
      <c r="R8" s="113">
        <f>SUMIFS(Transakce!$G20,Transakce!$K20,R$3)+SUMIFS(Transakce!$H20,Transakce!$L20,R$3)</f>
        <v>0</v>
      </c>
      <c r="S8" s="113">
        <f>SUMIFS(Transakce!$G20,Transakce!$K20,S$3)+SUMIFS(Transakce!$H20,Transakce!$L20,S$3)</f>
        <v>0</v>
      </c>
      <c r="T8" s="113">
        <f>SUMIFS(Transakce!$G20,Transakce!$K20,T$3)+SUMIFS(Transakce!$H20,Transakce!$L20,T$3)</f>
        <v>0</v>
      </c>
      <c r="U8" s="113">
        <f>SUMIFS(Transakce!$G20,Transakce!$K20,U$3)+SUMIFS(Transakce!$H20,Transakce!$L20,U$3)</f>
        <v>0</v>
      </c>
      <c r="V8" s="113">
        <f>SUMIFS(Transakce!$G20,Transakce!$K20,V$3)+SUMIFS(Transakce!$H20,Transakce!$L20,V$3)</f>
        <v>0</v>
      </c>
      <c r="W8" s="113">
        <f>SUMIFS(Transakce!$G20,Transakce!$K20,W$3)+SUMIFS(Transakce!$H20,Transakce!$L20,W$3)</f>
        <v>0</v>
      </c>
      <c r="X8" s="113">
        <f>SUMIFS(Transakce!$G20,Transakce!$K20,X$3)+SUMIFS(Transakce!$H20,Transakce!$L20,X$3)</f>
        <v>0</v>
      </c>
      <c r="Y8" s="113">
        <f>SUMIFS(Transakce!$G20,Transakce!$K20,Y$3)+SUMIFS(Transakce!$H20,Transakce!$L20,Y$3)</f>
        <v>0</v>
      </c>
      <c r="Z8" s="113">
        <f>SUMIFS(Transakce!$G20,Transakce!$K20,Z$3)+SUMIFS(Transakce!$H20,Transakce!$L20,Z$3)</f>
        <v>0</v>
      </c>
      <c r="AA8" s="113">
        <f>SUMIFS(Transakce!$G20,Transakce!$K20,AA$3)+SUMIFS(Transakce!$H20,Transakce!$L20,AA$3)</f>
        <v>0</v>
      </c>
      <c r="AB8" s="113">
        <f>SUMIFS(Transakce!$G20,Transakce!$K20,AB$3)+SUMIFS(Transakce!$H20,Transakce!$L20,AB$3)</f>
        <v>0</v>
      </c>
      <c r="AC8" s="113">
        <f>SUMIFS(Transakce!$G20,Transakce!$K20,AC$3)+SUMIFS(Transakce!$H20,Transakce!$L20,AC$3)</f>
        <v>0</v>
      </c>
      <c r="AD8" s="113">
        <f>SUMIFS(Transakce!$G20,Transakce!$K20,AD$3)+SUMIFS(Transakce!$H20,Transakce!$L20,AD$3)</f>
        <v>0</v>
      </c>
      <c r="AE8" s="113">
        <f>SUMIFS(Transakce!$G20,Transakce!$K20,AE$3)+SUMIFS(Transakce!$H20,Transakce!$L20,AE$3)</f>
        <v>0</v>
      </c>
      <c r="AF8" s="113">
        <f>SUMIFS(Transakce!$G20,Transakce!$K20,AF$3)+SUMIFS(Transakce!$H20,Transakce!$L20,AF$3)</f>
        <v>0</v>
      </c>
      <c r="AG8" s="113">
        <f>SUMIFS(Transakce!$G20,Transakce!$K20,AG$3)+SUMIFS(Transakce!$H20,Transakce!$L20,AG$3)</f>
        <v>0</v>
      </c>
      <c r="AH8" s="123">
        <f>SUMIFS(Transakce!$G20,Transakce!$K20,AH$3)+SUMIFS(Transakce!$H20,Transakce!$L20,AH$3)</f>
        <v>0</v>
      </c>
    </row>
    <row r="9" spans="1:34" hidden="1">
      <c r="A9" s="122">
        <f>Transakce!A21</f>
        <v>0</v>
      </c>
      <c r="B9" s="115" t="str">
        <f>IF(ISTEXT(Transakce!B21),Transakce!B21,"")</f>
        <v/>
      </c>
      <c r="C9" s="116">
        <f>Transakce!C21</f>
        <v>0</v>
      </c>
      <c r="D9" s="127" t="str">
        <f>IF(ISTEXT(Transakce!D21),Transakce!D21,"")</f>
        <v/>
      </c>
      <c r="E9" s="127" t="str">
        <f>IF(ISTEXT(Transakce!E21),Transakce!E21,"")</f>
        <v/>
      </c>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23"/>
    </row>
    <row r="10" spans="1:34">
      <c r="A10" s="122">
        <f>Transakce!A22</f>
        <v>0</v>
      </c>
      <c r="B10" s="115" t="str">
        <f>IF(ISTEXT(Transakce!B22),Transakce!B22,"")</f>
        <v/>
      </c>
      <c r="C10" s="116">
        <f>Transakce!C22</f>
        <v>0</v>
      </c>
      <c r="D10" s="127" t="str">
        <f>IF(ISTEXT(Transakce!D22),Transakce!D22,"")</f>
        <v/>
      </c>
      <c r="E10" s="127" t="str">
        <f>IF(ISTEXT(Transakce!E22),Transakce!E22,"")</f>
        <v/>
      </c>
      <c r="F10" s="113">
        <f>Transakce!F22</f>
        <v>0</v>
      </c>
      <c r="G10" s="113">
        <f>Transakce!I22</f>
        <v>0</v>
      </c>
      <c r="H10" s="113">
        <f>SUMIFS(Transakce!$G22,Transakce!$K22,H$3)+SUMIFS(Transakce!$H22,Transakce!$L22,H$3)</f>
        <v>0</v>
      </c>
      <c r="I10" s="113">
        <f>SUMIFS(Transakce!$G22,Transakce!$K22,I$3)+SUMIFS(Transakce!$H22,Transakce!$L22,I$3)</f>
        <v>0</v>
      </c>
      <c r="J10" s="113">
        <f>SUMIFS(Transakce!$G22,Transakce!$K22,J$3)+SUMIFS(Transakce!$H22,Transakce!$L22,J$3)</f>
        <v>0</v>
      </c>
      <c r="K10" s="113">
        <f>SUMIFS(Transakce!$G22,Transakce!$K22,K$3)+SUMIFS(Transakce!$H22,Transakce!$L22,K$3)</f>
        <v>0</v>
      </c>
      <c r="L10" s="113">
        <f>SUMIFS(Transakce!$G22,Transakce!$K22,L$3)+SUMIFS(Transakce!$H22,Transakce!$L22,L$3)</f>
        <v>0</v>
      </c>
      <c r="M10" s="113">
        <f>SUMIFS(Transakce!$G22,Transakce!$K22,M$3)+SUMIFS(Transakce!$H22,Transakce!$L22,M$3)</f>
        <v>0</v>
      </c>
      <c r="N10" s="113">
        <f>SUMIFS(Transakce!$G22,Transakce!$K22,N$3)+SUMIFS(Transakce!$H22,Transakce!$L22,N$3)</f>
        <v>0</v>
      </c>
      <c r="O10" s="113">
        <f>SUMIFS(Transakce!$G22,Transakce!$K22,O$3)+SUMIFS(Transakce!$H22,Transakce!$L22,O$3)</f>
        <v>0</v>
      </c>
      <c r="P10" s="113">
        <f>SUMIFS(Transakce!$G22,Transakce!$K22,P$3)+SUMIFS(Transakce!$H22,Transakce!$L22,P$3)</f>
        <v>0</v>
      </c>
      <c r="Q10" s="113">
        <f>SUMIFS(Transakce!$G22,Transakce!$K22,Q$3)+SUMIFS(Transakce!$H22,Transakce!$L22,Q$3)</f>
        <v>0</v>
      </c>
      <c r="R10" s="113">
        <f>SUMIFS(Transakce!$G22,Transakce!$K22,R$3)+SUMIFS(Transakce!$H22,Transakce!$L22,R$3)</f>
        <v>0</v>
      </c>
      <c r="S10" s="113">
        <f>SUMIFS(Transakce!$G22,Transakce!$K22,S$3)+SUMIFS(Transakce!$H22,Transakce!$L22,S$3)</f>
        <v>0</v>
      </c>
      <c r="T10" s="113">
        <f>SUMIFS(Transakce!$G22,Transakce!$K22,T$3)+SUMIFS(Transakce!$H22,Transakce!$L22,T$3)</f>
        <v>0</v>
      </c>
      <c r="U10" s="113">
        <f>SUMIFS(Transakce!$G22,Transakce!$K22,U$3)+SUMIFS(Transakce!$H22,Transakce!$L22,U$3)</f>
        <v>0</v>
      </c>
      <c r="V10" s="113">
        <f>SUMIFS(Transakce!$G22,Transakce!$K22,V$3)+SUMIFS(Transakce!$H22,Transakce!$L22,V$3)</f>
        <v>0</v>
      </c>
      <c r="W10" s="113">
        <f>SUMIFS(Transakce!$G22,Transakce!$K22,W$3)+SUMIFS(Transakce!$H22,Transakce!$L22,W$3)</f>
        <v>0</v>
      </c>
      <c r="X10" s="113">
        <f>SUMIFS(Transakce!$G22,Transakce!$K22,X$3)+SUMIFS(Transakce!$H22,Transakce!$L22,X$3)</f>
        <v>0</v>
      </c>
      <c r="Y10" s="113">
        <f>SUMIFS(Transakce!$G22,Transakce!$K22,Y$3)+SUMIFS(Transakce!$H22,Transakce!$L22,Y$3)</f>
        <v>0</v>
      </c>
      <c r="Z10" s="113">
        <f>SUMIFS(Transakce!$G22,Transakce!$K22,Z$3)+SUMIFS(Transakce!$H22,Transakce!$L22,Z$3)</f>
        <v>0</v>
      </c>
      <c r="AA10" s="113">
        <f>SUMIFS(Transakce!$G22,Transakce!$K22,AA$3)+SUMIFS(Transakce!$H22,Transakce!$L22,AA$3)</f>
        <v>0</v>
      </c>
      <c r="AB10" s="113">
        <f>SUMIFS(Transakce!$G22,Transakce!$K22,AB$3)+SUMIFS(Transakce!$H22,Transakce!$L22,AB$3)</f>
        <v>0</v>
      </c>
      <c r="AC10" s="113">
        <f>SUMIFS(Transakce!$G22,Transakce!$K22,AC$3)+SUMIFS(Transakce!$H22,Transakce!$L22,AC$3)</f>
        <v>0</v>
      </c>
      <c r="AD10" s="113">
        <f>SUMIFS(Transakce!$G22,Transakce!$K22,AD$3)+SUMIFS(Transakce!$H22,Transakce!$L22,AD$3)</f>
        <v>0</v>
      </c>
      <c r="AE10" s="113">
        <f>SUMIFS(Transakce!$G22,Transakce!$K22,AE$3)+SUMIFS(Transakce!$H22,Transakce!$L22,AE$3)</f>
        <v>0</v>
      </c>
      <c r="AF10" s="113">
        <f>SUMIFS(Transakce!$G22,Transakce!$K22,AF$3)+SUMIFS(Transakce!$H22,Transakce!$L22,AF$3)</f>
        <v>0</v>
      </c>
      <c r="AG10" s="113">
        <f>SUMIFS(Transakce!$G22,Transakce!$K22,AG$3)+SUMIFS(Transakce!$H22,Transakce!$L22,AG$3)</f>
        <v>0</v>
      </c>
      <c r="AH10" s="123">
        <f>SUMIFS(Transakce!$G22,Transakce!$K22,AH$3)+SUMIFS(Transakce!$H22,Transakce!$L22,AH$3)</f>
        <v>0</v>
      </c>
    </row>
    <row r="11" spans="1:34" hidden="1">
      <c r="A11" s="122">
        <f>Transakce!A23</f>
        <v>0</v>
      </c>
      <c r="B11" s="115" t="str">
        <f>IF(ISTEXT(Transakce!B23),Transakce!B23,"")</f>
        <v/>
      </c>
      <c r="C11" s="116">
        <f>Transakce!C23</f>
        <v>0</v>
      </c>
      <c r="D11" s="127" t="str">
        <f>IF(ISTEXT(Transakce!D23),Transakce!D23,"")</f>
        <v/>
      </c>
      <c r="E11" s="127" t="str">
        <f>IF(ISTEXT(Transakce!E23),Transakce!E23,"")</f>
        <v/>
      </c>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23"/>
    </row>
    <row r="12" spans="1:34">
      <c r="A12" s="122">
        <f>Transakce!A24</f>
        <v>0</v>
      </c>
      <c r="B12" s="115" t="str">
        <f>IF(ISTEXT(Transakce!B24),Transakce!B24,"")</f>
        <v/>
      </c>
      <c r="C12" s="116">
        <f>Transakce!C24</f>
        <v>0</v>
      </c>
      <c r="D12" s="127" t="str">
        <f>IF(ISTEXT(Transakce!D24),Transakce!D24,"")</f>
        <v/>
      </c>
      <c r="E12" s="127" t="str">
        <f>IF(ISTEXT(Transakce!E24),Transakce!E24,"")</f>
        <v/>
      </c>
      <c r="F12" s="113">
        <f>Transakce!F24</f>
        <v>0</v>
      </c>
      <c r="G12" s="113">
        <f>Transakce!I24</f>
        <v>0</v>
      </c>
      <c r="H12" s="113">
        <f>SUMIFS(Transakce!$G24,Transakce!$K24,H$3)+SUMIFS(Transakce!$H24,Transakce!$L24,H$3)</f>
        <v>0</v>
      </c>
      <c r="I12" s="113">
        <f>SUMIFS(Transakce!$G24,Transakce!$K24,I$3)+SUMIFS(Transakce!$H24,Transakce!$L24,I$3)</f>
        <v>0</v>
      </c>
      <c r="J12" s="113">
        <f>SUMIFS(Transakce!$G24,Transakce!$K24,J$3)+SUMIFS(Transakce!$H24,Transakce!$L24,J$3)</f>
        <v>0</v>
      </c>
      <c r="K12" s="113">
        <f>SUMIFS(Transakce!$G24,Transakce!$K24,K$3)+SUMIFS(Transakce!$H24,Transakce!$L24,K$3)</f>
        <v>0</v>
      </c>
      <c r="L12" s="113">
        <f>SUMIFS(Transakce!$G24,Transakce!$K24,L$3)+SUMIFS(Transakce!$H24,Transakce!$L24,L$3)</f>
        <v>0</v>
      </c>
      <c r="M12" s="113">
        <f>SUMIFS(Transakce!$G24,Transakce!$K24,M$3)+SUMIFS(Transakce!$H24,Transakce!$L24,M$3)</f>
        <v>0</v>
      </c>
      <c r="N12" s="113">
        <f>SUMIFS(Transakce!$G24,Transakce!$K24,N$3)+SUMIFS(Transakce!$H24,Transakce!$L24,N$3)</f>
        <v>0</v>
      </c>
      <c r="O12" s="113">
        <f>SUMIFS(Transakce!$G24,Transakce!$K24,O$3)+SUMIFS(Transakce!$H24,Transakce!$L24,O$3)</f>
        <v>0</v>
      </c>
      <c r="P12" s="113">
        <f>SUMIFS(Transakce!$G24,Transakce!$K24,P$3)+SUMIFS(Transakce!$H24,Transakce!$L24,P$3)</f>
        <v>0</v>
      </c>
      <c r="Q12" s="113">
        <f>SUMIFS(Transakce!$G24,Transakce!$K24,Q$3)+SUMIFS(Transakce!$H24,Transakce!$L24,Q$3)</f>
        <v>0</v>
      </c>
      <c r="R12" s="113">
        <f>SUMIFS(Transakce!$G24,Transakce!$K24,R$3)+SUMIFS(Transakce!$H24,Transakce!$L24,R$3)</f>
        <v>0</v>
      </c>
      <c r="S12" s="113">
        <f>SUMIFS(Transakce!$G24,Transakce!$K24,S$3)+SUMIFS(Transakce!$H24,Transakce!$L24,S$3)</f>
        <v>0</v>
      </c>
      <c r="T12" s="113">
        <f>SUMIFS(Transakce!$G24,Transakce!$K24,T$3)+SUMIFS(Transakce!$H24,Transakce!$L24,T$3)</f>
        <v>0</v>
      </c>
      <c r="U12" s="113">
        <f>SUMIFS(Transakce!$G24,Transakce!$K24,U$3)+SUMIFS(Transakce!$H24,Transakce!$L24,U$3)</f>
        <v>0</v>
      </c>
      <c r="V12" s="113">
        <f>SUMIFS(Transakce!$G24,Transakce!$K24,V$3)+SUMIFS(Transakce!$H24,Transakce!$L24,V$3)</f>
        <v>0</v>
      </c>
      <c r="W12" s="113">
        <f>SUMIFS(Transakce!$G24,Transakce!$K24,W$3)+SUMIFS(Transakce!$H24,Transakce!$L24,W$3)</f>
        <v>0</v>
      </c>
      <c r="X12" s="113">
        <f>SUMIFS(Transakce!$G24,Transakce!$K24,X$3)+SUMIFS(Transakce!$H24,Transakce!$L24,X$3)</f>
        <v>0</v>
      </c>
      <c r="Y12" s="113">
        <f>SUMIFS(Transakce!$G24,Transakce!$K24,Y$3)+SUMIFS(Transakce!$H24,Transakce!$L24,Y$3)</f>
        <v>0</v>
      </c>
      <c r="Z12" s="113">
        <f>SUMIFS(Transakce!$G24,Transakce!$K24,Z$3)+SUMIFS(Transakce!$H24,Transakce!$L24,Z$3)</f>
        <v>0</v>
      </c>
      <c r="AA12" s="113">
        <f>SUMIFS(Transakce!$G24,Transakce!$K24,AA$3)+SUMIFS(Transakce!$H24,Transakce!$L24,AA$3)</f>
        <v>0</v>
      </c>
      <c r="AB12" s="113">
        <f>SUMIFS(Transakce!$G24,Transakce!$K24,AB$3)+SUMIFS(Transakce!$H24,Transakce!$L24,AB$3)</f>
        <v>0</v>
      </c>
      <c r="AC12" s="113">
        <f>SUMIFS(Transakce!$G24,Transakce!$K24,AC$3)+SUMIFS(Transakce!$H24,Transakce!$L24,AC$3)</f>
        <v>0</v>
      </c>
      <c r="AD12" s="113">
        <f>SUMIFS(Transakce!$G24,Transakce!$K24,AD$3)+SUMIFS(Transakce!$H24,Transakce!$L24,AD$3)</f>
        <v>0</v>
      </c>
      <c r="AE12" s="113">
        <f>SUMIFS(Transakce!$G24,Transakce!$K24,AE$3)+SUMIFS(Transakce!$H24,Transakce!$L24,AE$3)</f>
        <v>0</v>
      </c>
      <c r="AF12" s="113">
        <f>SUMIFS(Transakce!$G24,Transakce!$K24,AF$3)+SUMIFS(Transakce!$H24,Transakce!$L24,AF$3)</f>
        <v>0</v>
      </c>
      <c r="AG12" s="113">
        <f>SUMIFS(Transakce!$G24,Transakce!$K24,AG$3)+SUMIFS(Transakce!$H24,Transakce!$L24,AG$3)</f>
        <v>0</v>
      </c>
      <c r="AH12" s="123">
        <f>SUMIFS(Transakce!$G24,Transakce!$K24,AH$3)+SUMIFS(Transakce!$H24,Transakce!$L24,AH$3)</f>
        <v>0</v>
      </c>
    </row>
    <row r="13" spans="1:34" hidden="1">
      <c r="A13" s="122">
        <f>Transakce!A25</f>
        <v>0</v>
      </c>
      <c r="B13" s="115" t="str">
        <f>IF(ISTEXT(Transakce!B25),Transakce!B25,"")</f>
        <v/>
      </c>
      <c r="C13" s="116">
        <f>Transakce!C25</f>
        <v>0</v>
      </c>
      <c r="D13" s="127" t="str">
        <f>IF(ISTEXT(Transakce!D25),Transakce!D25,"")</f>
        <v/>
      </c>
      <c r="E13" s="127" t="str">
        <f>IF(ISTEXT(Transakce!E25),Transakce!E25,"")</f>
        <v/>
      </c>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23"/>
    </row>
    <row r="14" spans="1:34">
      <c r="A14" s="122">
        <f>Transakce!A26</f>
        <v>0</v>
      </c>
      <c r="B14" s="115" t="str">
        <f>IF(ISTEXT(Transakce!B26),Transakce!B26,"")</f>
        <v/>
      </c>
      <c r="C14" s="116">
        <f>Transakce!C26</f>
        <v>0</v>
      </c>
      <c r="D14" s="127" t="str">
        <f>IF(ISTEXT(Transakce!D26),Transakce!D26,"")</f>
        <v/>
      </c>
      <c r="E14" s="127" t="str">
        <f>IF(ISTEXT(Transakce!E26),Transakce!E26,"")</f>
        <v/>
      </c>
      <c r="F14" s="113">
        <f>Transakce!F26</f>
        <v>0</v>
      </c>
      <c r="G14" s="113">
        <f>Transakce!I26</f>
        <v>0</v>
      </c>
      <c r="H14" s="113">
        <f>SUMIFS(Transakce!$G26,Transakce!$K26,H$3)+SUMIFS(Transakce!$H26,Transakce!$L26,H$3)</f>
        <v>0</v>
      </c>
      <c r="I14" s="113">
        <f>SUMIFS(Transakce!$G26,Transakce!$K26,I$3)+SUMIFS(Transakce!$H26,Transakce!$L26,I$3)</f>
        <v>0</v>
      </c>
      <c r="J14" s="113">
        <f>SUMIFS(Transakce!$G26,Transakce!$K26,J$3)+SUMIFS(Transakce!$H26,Transakce!$L26,J$3)</f>
        <v>0</v>
      </c>
      <c r="K14" s="113">
        <f>SUMIFS(Transakce!$G26,Transakce!$K26,K$3)+SUMIFS(Transakce!$H26,Transakce!$L26,K$3)</f>
        <v>0</v>
      </c>
      <c r="L14" s="113">
        <f>SUMIFS(Transakce!$G26,Transakce!$K26,L$3)+SUMIFS(Transakce!$H26,Transakce!$L26,L$3)</f>
        <v>0</v>
      </c>
      <c r="M14" s="113">
        <f>SUMIFS(Transakce!$G26,Transakce!$K26,M$3)+SUMIFS(Transakce!$H26,Transakce!$L26,M$3)</f>
        <v>0</v>
      </c>
      <c r="N14" s="113">
        <f>SUMIFS(Transakce!$G26,Transakce!$K26,N$3)+SUMIFS(Transakce!$H26,Transakce!$L26,N$3)</f>
        <v>0</v>
      </c>
      <c r="O14" s="113">
        <f>SUMIFS(Transakce!$G26,Transakce!$K26,O$3)+SUMIFS(Transakce!$H26,Transakce!$L26,O$3)</f>
        <v>0</v>
      </c>
      <c r="P14" s="113">
        <f>SUMIFS(Transakce!$G26,Transakce!$K26,P$3)+SUMIFS(Transakce!$H26,Transakce!$L26,P$3)</f>
        <v>0</v>
      </c>
      <c r="Q14" s="113">
        <f>SUMIFS(Transakce!$G26,Transakce!$K26,Q$3)+SUMIFS(Transakce!$H26,Transakce!$L26,Q$3)</f>
        <v>0</v>
      </c>
      <c r="R14" s="113">
        <f>SUMIFS(Transakce!$G26,Transakce!$K26,R$3)+SUMIFS(Transakce!$H26,Transakce!$L26,R$3)</f>
        <v>0</v>
      </c>
      <c r="S14" s="113">
        <f>SUMIFS(Transakce!$G26,Transakce!$K26,S$3)+SUMIFS(Transakce!$H26,Transakce!$L26,S$3)</f>
        <v>0</v>
      </c>
      <c r="T14" s="113">
        <f>SUMIFS(Transakce!$G26,Transakce!$K26,T$3)+SUMIFS(Transakce!$H26,Transakce!$L26,T$3)</f>
        <v>0</v>
      </c>
      <c r="U14" s="113">
        <f>SUMIFS(Transakce!$G26,Transakce!$K26,U$3)+SUMIFS(Transakce!$H26,Transakce!$L26,U$3)</f>
        <v>0</v>
      </c>
      <c r="V14" s="113">
        <f>SUMIFS(Transakce!$G26,Transakce!$K26,V$3)+SUMIFS(Transakce!$H26,Transakce!$L26,V$3)</f>
        <v>0</v>
      </c>
      <c r="W14" s="113">
        <f>SUMIFS(Transakce!$G26,Transakce!$K26,W$3)+SUMIFS(Transakce!$H26,Transakce!$L26,W$3)</f>
        <v>0</v>
      </c>
      <c r="X14" s="113">
        <f>SUMIFS(Transakce!$G26,Transakce!$K26,X$3)+SUMIFS(Transakce!$H26,Transakce!$L26,X$3)</f>
        <v>0</v>
      </c>
      <c r="Y14" s="113">
        <f>SUMIFS(Transakce!$G26,Transakce!$K26,Y$3)+SUMIFS(Transakce!$H26,Transakce!$L26,Y$3)</f>
        <v>0</v>
      </c>
      <c r="Z14" s="113">
        <f>SUMIFS(Transakce!$G26,Transakce!$K26,Z$3)+SUMIFS(Transakce!$H26,Transakce!$L26,Z$3)</f>
        <v>0</v>
      </c>
      <c r="AA14" s="113">
        <f>SUMIFS(Transakce!$G26,Transakce!$K26,AA$3)+SUMIFS(Transakce!$H26,Transakce!$L26,AA$3)</f>
        <v>0</v>
      </c>
      <c r="AB14" s="113">
        <f>SUMIFS(Transakce!$G26,Transakce!$K26,AB$3)+SUMIFS(Transakce!$H26,Transakce!$L26,AB$3)</f>
        <v>0</v>
      </c>
      <c r="AC14" s="113">
        <f>SUMIFS(Transakce!$G26,Transakce!$K26,AC$3)+SUMIFS(Transakce!$H26,Transakce!$L26,AC$3)</f>
        <v>0</v>
      </c>
      <c r="AD14" s="113">
        <f>SUMIFS(Transakce!$G26,Transakce!$K26,AD$3)+SUMIFS(Transakce!$H26,Transakce!$L26,AD$3)</f>
        <v>0</v>
      </c>
      <c r="AE14" s="113">
        <f>SUMIFS(Transakce!$G26,Transakce!$K26,AE$3)+SUMIFS(Transakce!$H26,Transakce!$L26,AE$3)</f>
        <v>0</v>
      </c>
      <c r="AF14" s="113">
        <f>SUMIFS(Transakce!$G26,Transakce!$K26,AF$3)+SUMIFS(Transakce!$H26,Transakce!$L26,AF$3)</f>
        <v>0</v>
      </c>
      <c r="AG14" s="113">
        <f>SUMIFS(Transakce!$G26,Transakce!$K26,AG$3)+SUMIFS(Transakce!$H26,Transakce!$L26,AG$3)</f>
        <v>0</v>
      </c>
      <c r="AH14" s="123">
        <f>SUMIFS(Transakce!$G26,Transakce!$K26,AH$3)+SUMIFS(Transakce!$H26,Transakce!$L26,AH$3)</f>
        <v>0</v>
      </c>
    </row>
    <row r="15" spans="1:34" hidden="1">
      <c r="A15" s="122">
        <f>Transakce!A27</f>
        <v>0</v>
      </c>
      <c r="B15" s="115" t="str">
        <f>IF(ISTEXT(Transakce!B27),Transakce!B27,"")</f>
        <v/>
      </c>
      <c r="C15" s="116">
        <f>Transakce!C27</f>
        <v>0</v>
      </c>
      <c r="D15" s="127" t="str">
        <f>IF(ISTEXT(Transakce!D27),Transakce!D27,"")</f>
        <v/>
      </c>
      <c r="E15" s="127" t="str">
        <f>IF(ISTEXT(Transakce!E27),Transakce!E27,"")</f>
        <v/>
      </c>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23"/>
    </row>
    <row r="16" spans="1:34">
      <c r="A16" s="122">
        <f>Transakce!A28</f>
        <v>0</v>
      </c>
      <c r="B16" s="115" t="str">
        <f>IF(ISTEXT(Transakce!B28),Transakce!B28,"")</f>
        <v/>
      </c>
      <c r="C16" s="116">
        <f>Transakce!C28</f>
        <v>0</v>
      </c>
      <c r="D16" s="127" t="str">
        <f>IF(ISTEXT(Transakce!D28),Transakce!D28,"")</f>
        <v/>
      </c>
      <c r="E16" s="127" t="str">
        <f>IF(ISTEXT(Transakce!E28),Transakce!E28,"")</f>
        <v/>
      </c>
      <c r="F16" s="113">
        <f>Transakce!F28</f>
        <v>0</v>
      </c>
      <c r="G16" s="113">
        <f>Transakce!I28</f>
        <v>0</v>
      </c>
      <c r="H16" s="113">
        <f>SUMIFS(Transakce!$G28,Transakce!$K28,H$3)+SUMIFS(Transakce!$H28,Transakce!$L28,H$3)</f>
        <v>0</v>
      </c>
      <c r="I16" s="113">
        <f>SUMIFS(Transakce!$G28,Transakce!$K28,I$3)+SUMIFS(Transakce!$H28,Transakce!$L28,I$3)</f>
        <v>0</v>
      </c>
      <c r="J16" s="113">
        <f>SUMIFS(Transakce!$G28,Transakce!$K28,J$3)+SUMIFS(Transakce!$H28,Transakce!$L28,J$3)</f>
        <v>0</v>
      </c>
      <c r="K16" s="113">
        <f>SUMIFS(Transakce!$G28,Transakce!$K28,K$3)+SUMIFS(Transakce!$H28,Transakce!$L28,K$3)</f>
        <v>0</v>
      </c>
      <c r="L16" s="113">
        <f>SUMIFS(Transakce!$G28,Transakce!$K28,L$3)+SUMIFS(Transakce!$H28,Transakce!$L28,L$3)</f>
        <v>0</v>
      </c>
      <c r="M16" s="113">
        <f>SUMIFS(Transakce!$G28,Transakce!$K28,M$3)+SUMIFS(Transakce!$H28,Transakce!$L28,M$3)</f>
        <v>0</v>
      </c>
      <c r="N16" s="113">
        <f>SUMIFS(Transakce!$G28,Transakce!$K28,N$3)+SUMIFS(Transakce!$H28,Transakce!$L28,N$3)</f>
        <v>0</v>
      </c>
      <c r="O16" s="113">
        <f>SUMIFS(Transakce!$G28,Transakce!$K28,O$3)+SUMIFS(Transakce!$H28,Transakce!$L28,O$3)</f>
        <v>0</v>
      </c>
      <c r="P16" s="113">
        <f>SUMIFS(Transakce!$G28,Transakce!$K28,P$3)+SUMIFS(Transakce!$H28,Transakce!$L28,P$3)</f>
        <v>0</v>
      </c>
      <c r="Q16" s="113">
        <f>SUMIFS(Transakce!$G28,Transakce!$K28,Q$3)+SUMIFS(Transakce!$H28,Transakce!$L28,Q$3)</f>
        <v>0</v>
      </c>
      <c r="R16" s="113">
        <f>SUMIFS(Transakce!$G28,Transakce!$K28,R$3)+SUMIFS(Transakce!$H28,Transakce!$L28,R$3)</f>
        <v>0</v>
      </c>
      <c r="S16" s="113">
        <f>SUMIFS(Transakce!$G28,Transakce!$K28,S$3)+SUMIFS(Transakce!$H28,Transakce!$L28,S$3)</f>
        <v>0</v>
      </c>
      <c r="T16" s="113">
        <f>SUMIFS(Transakce!$G28,Transakce!$K28,T$3)+SUMIFS(Transakce!$H28,Transakce!$L28,T$3)</f>
        <v>0</v>
      </c>
      <c r="U16" s="113">
        <f>SUMIFS(Transakce!$G28,Transakce!$K28,U$3)+SUMIFS(Transakce!$H28,Transakce!$L28,U$3)</f>
        <v>0</v>
      </c>
      <c r="V16" s="113">
        <f>SUMIFS(Transakce!$G28,Transakce!$K28,V$3)+SUMIFS(Transakce!$H28,Transakce!$L28,V$3)</f>
        <v>0</v>
      </c>
      <c r="W16" s="113">
        <f>SUMIFS(Transakce!$G28,Transakce!$K28,W$3)+SUMIFS(Transakce!$H28,Transakce!$L28,W$3)</f>
        <v>0</v>
      </c>
      <c r="X16" s="113">
        <f>SUMIFS(Transakce!$G28,Transakce!$K28,X$3)+SUMIFS(Transakce!$H28,Transakce!$L28,X$3)</f>
        <v>0</v>
      </c>
      <c r="Y16" s="113">
        <f>SUMIFS(Transakce!$G28,Transakce!$K28,Y$3)+SUMIFS(Transakce!$H28,Transakce!$L28,Y$3)</f>
        <v>0</v>
      </c>
      <c r="Z16" s="113">
        <f>SUMIFS(Transakce!$G28,Transakce!$K28,Z$3)+SUMIFS(Transakce!$H28,Transakce!$L28,Z$3)</f>
        <v>0</v>
      </c>
      <c r="AA16" s="113">
        <f>SUMIFS(Transakce!$G28,Transakce!$K28,AA$3)+SUMIFS(Transakce!$H28,Transakce!$L28,AA$3)</f>
        <v>0</v>
      </c>
      <c r="AB16" s="113">
        <f>SUMIFS(Transakce!$G28,Transakce!$K28,AB$3)+SUMIFS(Transakce!$H28,Transakce!$L28,AB$3)</f>
        <v>0</v>
      </c>
      <c r="AC16" s="113">
        <f>SUMIFS(Transakce!$G28,Transakce!$K28,AC$3)+SUMIFS(Transakce!$H28,Transakce!$L28,AC$3)</f>
        <v>0</v>
      </c>
      <c r="AD16" s="113">
        <f>SUMIFS(Transakce!$G28,Transakce!$K28,AD$3)+SUMIFS(Transakce!$H28,Transakce!$L28,AD$3)</f>
        <v>0</v>
      </c>
      <c r="AE16" s="113">
        <f>SUMIFS(Transakce!$G28,Transakce!$K28,AE$3)+SUMIFS(Transakce!$H28,Transakce!$L28,AE$3)</f>
        <v>0</v>
      </c>
      <c r="AF16" s="113">
        <f>SUMIFS(Transakce!$G28,Transakce!$K28,AF$3)+SUMIFS(Transakce!$H28,Transakce!$L28,AF$3)</f>
        <v>0</v>
      </c>
      <c r="AG16" s="113">
        <f>SUMIFS(Transakce!$G28,Transakce!$K28,AG$3)+SUMIFS(Transakce!$H28,Transakce!$L28,AG$3)</f>
        <v>0</v>
      </c>
      <c r="AH16" s="123">
        <f>SUMIFS(Transakce!$G28,Transakce!$K28,AH$3)+SUMIFS(Transakce!$H28,Transakce!$L28,AH$3)</f>
        <v>0</v>
      </c>
    </row>
    <row r="17" spans="1:34" hidden="1">
      <c r="A17" s="122">
        <f>Transakce!A29</f>
        <v>0</v>
      </c>
      <c r="B17" s="115" t="str">
        <f>IF(ISTEXT(Transakce!B29),Transakce!B29,"")</f>
        <v/>
      </c>
      <c r="C17" s="116">
        <f>Transakce!C29</f>
        <v>0</v>
      </c>
      <c r="D17" s="127" t="str">
        <f>IF(ISTEXT(Transakce!D29),Transakce!D29,"")</f>
        <v/>
      </c>
      <c r="E17" s="127" t="str">
        <f>IF(ISTEXT(Transakce!E29),Transakce!E29,"")</f>
        <v/>
      </c>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23"/>
    </row>
    <row r="18" spans="1:34">
      <c r="A18" s="122">
        <f>Transakce!A30</f>
        <v>0</v>
      </c>
      <c r="B18" s="115" t="str">
        <f>IF(ISTEXT(Transakce!B30),Transakce!B30,"")</f>
        <v/>
      </c>
      <c r="C18" s="116">
        <f>Transakce!C30</f>
        <v>0</v>
      </c>
      <c r="D18" s="127" t="str">
        <f>IF(ISTEXT(Transakce!D30),Transakce!D30,"")</f>
        <v/>
      </c>
      <c r="E18" s="127" t="str">
        <f>IF(ISTEXT(Transakce!E30),Transakce!E30,"")</f>
        <v/>
      </c>
      <c r="F18" s="113">
        <f>Transakce!F30</f>
        <v>0</v>
      </c>
      <c r="G18" s="113">
        <f>Transakce!I30</f>
        <v>0</v>
      </c>
      <c r="H18" s="113">
        <f>SUMIFS(Transakce!$G30,Transakce!$K30,H$3)+SUMIFS(Transakce!$H30,Transakce!$L30,H$3)</f>
        <v>0</v>
      </c>
      <c r="I18" s="113">
        <f>SUMIFS(Transakce!$G30,Transakce!$K30,I$3)+SUMIFS(Transakce!$H30,Transakce!$L30,I$3)</f>
        <v>0</v>
      </c>
      <c r="J18" s="113">
        <f>SUMIFS(Transakce!$G30,Transakce!$K30,J$3)+SUMIFS(Transakce!$H30,Transakce!$L30,J$3)</f>
        <v>0</v>
      </c>
      <c r="K18" s="113">
        <f>SUMIFS(Transakce!$G30,Transakce!$K30,K$3)+SUMIFS(Transakce!$H30,Transakce!$L30,K$3)</f>
        <v>0</v>
      </c>
      <c r="L18" s="113">
        <f>SUMIFS(Transakce!$G30,Transakce!$K30,L$3)+SUMIFS(Transakce!$H30,Transakce!$L30,L$3)</f>
        <v>0</v>
      </c>
      <c r="M18" s="113">
        <f>SUMIFS(Transakce!$G30,Transakce!$K30,M$3)+SUMIFS(Transakce!$H30,Transakce!$L30,M$3)</f>
        <v>0</v>
      </c>
      <c r="N18" s="113">
        <f>SUMIFS(Transakce!$G30,Transakce!$K30,N$3)+SUMIFS(Transakce!$H30,Transakce!$L30,N$3)</f>
        <v>0</v>
      </c>
      <c r="O18" s="113">
        <f>SUMIFS(Transakce!$G30,Transakce!$K30,O$3)+SUMIFS(Transakce!$H30,Transakce!$L30,O$3)</f>
        <v>0</v>
      </c>
      <c r="P18" s="113">
        <f>SUMIFS(Transakce!$G30,Transakce!$K30,P$3)+SUMIFS(Transakce!$H30,Transakce!$L30,P$3)</f>
        <v>0</v>
      </c>
      <c r="Q18" s="113">
        <f>SUMIFS(Transakce!$G30,Transakce!$K30,Q$3)+SUMIFS(Transakce!$H30,Transakce!$L30,Q$3)</f>
        <v>0</v>
      </c>
      <c r="R18" s="113">
        <f>SUMIFS(Transakce!$G30,Transakce!$K30,R$3)+SUMIFS(Transakce!$H30,Transakce!$L30,R$3)</f>
        <v>0</v>
      </c>
      <c r="S18" s="113">
        <f>SUMIFS(Transakce!$G30,Transakce!$K30,S$3)+SUMIFS(Transakce!$H30,Transakce!$L30,S$3)</f>
        <v>0</v>
      </c>
      <c r="T18" s="113">
        <f>SUMIFS(Transakce!$G30,Transakce!$K30,T$3)+SUMIFS(Transakce!$H30,Transakce!$L30,T$3)</f>
        <v>0</v>
      </c>
      <c r="U18" s="113">
        <f>SUMIFS(Transakce!$G30,Transakce!$K30,U$3)+SUMIFS(Transakce!$H30,Transakce!$L30,U$3)</f>
        <v>0</v>
      </c>
      <c r="V18" s="113">
        <f>SUMIFS(Transakce!$G30,Transakce!$K30,V$3)+SUMIFS(Transakce!$H30,Transakce!$L30,V$3)</f>
        <v>0</v>
      </c>
      <c r="W18" s="113">
        <f>SUMIFS(Transakce!$G30,Transakce!$K30,W$3)+SUMIFS(Transakce!$H30,Transakce!$L30,W$3)</f>
        <v>0</v>
      </c>
      <c r="X18" s="113">
        <f>SUMIFS(Transakce!$G30,Transakce!$K30,X$3)+SUMIFS(Transakce!$H30,Transakce!$L30,X$3)</f>
        <v>0</v>
      </c>
      <c r="Y18" s="113">
        <f>SUMIFS(Transakce!$G30,Transakce!$K30,Y$3)+SUMIFS(Transakce!$H30,Transakce!$L30,Y$3)</f>
        <v>0</v>
      </c>
      <c r="Z18" s="113">
        <f>SUMIFS(Transakce!$G30,Transakce!$K30,Z$3)+SUMIFS(Transakce!$H30,Transakce!$L30,Z$3)</f>
        <v>0</v>
      </c>
      <c r="AA18" s="113">
        <f>SUMIFS(Transakce!$G30,Transakce!$K30,AA$3)+SUMIFS(Transakce!$H30,Transakce!$L30,AA$3)</f>
        <v>0</v>
      </c>
      <c r="AB18" s="113">
        <f>SUMIFS(Transakce!$G30,Transakce!$K30,AB$3)+SUMIFS(Transakce!$H30,Transakce!$L30,AB$3)</f>
        <v>0</v>
      </c>
      <c r="AC18" s="113">
        <f>SUMIFS(Transakce!$G30,Transakce!$K30,AC$3)+SUMIFS(Transakce!$H30,Transakce!$L30,AC$3)</f>
        <v>0</v>
      </c>
      <c r="AD18" s="113">
        <f>SUMIFS(Transakce!$G30,Transakce!$K30,AD$3)+SUMIFS(Transakce!$H30,Transakce!$L30,AD$3)</f>
        <v>0</v>
      </c>
      <c r="AE18" s="113">
        <f>SUMIFS(Transakce!$G30,Transakce!$K30,AE$3)+SUMIFS(Transakce!$H30,Transakce!$L30,AE$3)</f>
        <v>0</v>
      </c>
      <c r="AF18" s="113">
        <f>SUMIFS(Transakce!$G30,Transakce!$K30,AF$3)+SUMIFS(Transakce!$H30,Transakce!$L30,AF$3)</f>
        <v>0</v>
      </c>
      <c r="AG18" s="113">
        <f>SUMIFS(Transakce!$G30,Transakce!$K30,AG$3)+SUMIFS(Transakce!$H30,Transakce!$L30,AG$3)</f>
        <v>0</v>
      </c>
      <c r="AH18" s="123">
        <f>SUMIFS(Transakce!$G30,Transakce!$K30,AH$3)+SUMIFS(Transakce!$H30,Transakce!$L30,AH$3)</f>
        <v>0</v>
      </c>
    </row>
    <row r="19" spans="1:34" hidden="1">
      <c r="A19" s="122">
        <f>Transakce!A31</f>
        <v>0</v>
      </c>
      <c r="B19" s="115" t="str">
        <f>IF(ISTEXT(Transakce!B31),Transakce!B31,"")</f>
        <v/>
      </c>
      <c r="C19" s="116">
        <f>Transakce!C31</f>
        <v>0</v>
      </c>
      <c r="D19" s="127" t="str">
        <f>IF(ISTEXT(Transakce!D31),Transakce!D31,"")</f>
        <v/>
      </c>
      <c r="E19" s="127" t="str">
        <f>IF(ISTEXT(Transakce!E31),Transakce!E31,"")</f>
        <v/>
      </c>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23"/>
    </row>
    <row r="20" spans="1:34">
      <c r="A20" s="122">
        <f>Transakce!A32</f>
        <v>0</v>
      </c>
      <c r="B20" s="115" t="str">
        <f>IF(ISTEXT(Transakce!B32),Transakce!B32,"")</f>
        <v/>
      </c>
      <c r="C20" s="116">
        <f>Transakce!C32</f>
        <v>0</v>
      </c>
      <c r="D20" s="127" t="str">
        <f>IF(ISTEXT(Transakce!D32),Transakce!D32,"")</f>
        <v/>
      </c>
      <c r="E20" s="127" t="str">
        <f>IF(ISTEXT(Transakce!E32),Transakce!E32,"")</f>
        <v/>
      </c>
      <c r="F20" s="113">
        <f>Transakce!F32</f>
        <v>0</v>
      </c>
      <c r="G20" s="113">
        <f>Transakce!I32</f>
        <v>0</v>
      </c>
      <c r="H20" s="113">
        <f>SUMIFS(Transakce!$G32,Transakce!$K32,H$3)+SUMIFS(Transakce!$H32,Transakce!$L32,H$3)</f>
        <v>0</v>
      </c>
      <c r="I20" s="113">
        <f>SUMIFS(Transakce!$G32,Transakce!$K32,I$3)+SUMIFS(Transakce!$H32,Transakce!$L32,I$3)</f>
        <v>0</v>
      </c>
      <c r="J20" s="113">
        <f>SUMIFS(Transakce!$G32,Transakce!$K32,J$3)+SUMIFS(Transakce!$H32,Transakce!$L32,J$3)</f>
        <v>0</v>
      </c>
      <c r="K20" s="113">
        <f>SUMIFS(Transakce!$G32,Transakce!$K32,K$3)+SUMIFS(Transakce!$H32,Transakce!$L32,K$3)</f>
        <v>0</v>
      </c>
      <c r="L20" s="113">
        <f>SUMIFS(Transakce!$G32,Transakce!$K32,L$3)+SUMIFS(Transakce!$H32,Transakce!$L32,L$3)</f>
        <v>0</v>
      </c>
      <c r="M20" s="113">
        <f>SUMIFS(Transakce!$G32,Transakce!$K32,M$3)+SUMIFS(Transakce!$H32,Transakce!$L32,M$3)</f>
        <v>0</v>
      </c>
      <c r="N20" s="113">
        <f>SUMIFS(Transakce!$G32,Transakce!$K32,N$3)+SUMIFS(Transakce!$H32,Transakce!$L32,N$3)</f>
        <v>0</v>
      </c>
      <c r="O20" s="113">
        <f>SUMIFS(Transakce!$G32,Transakce!$K32,O$3)+SUMIFS(Transakce!$H32,Transakce!$L32,O$3)</f>
        <v>0</v>
      </c>
      <c r="P20" s="113">
        <f>SUMIFS(Transakce!$G32,Transakce!$K32,P$3)+SUMIFS(Transakce!$H32,Transakce!$L32,P$3)</f>
        <v>0</v>
      </c>
      <c r="Q20" s="113">
        <f>SUMIFS(Transakce!$G32,Transakce!$K32,Q$3)+SUMIFS(Transakce!$H32,Transakce!$L32,Q$3)</f>
        <v>0</v>
      </c>
      <c r="R20" s="113">
        <f>SUMIFS(Transakce!$G32,Transakce!$K32,R$3)+SUMIFS(Transakce!$H32,Transakce!$L32,R$3)</f>
        <v>0</v>
      </c>
      <c r="S20" s="113">
        <f>SUMIFS(Transakce!$G32,Transakce!$K32,S$3)+SUMIFS(Transakce!$H32,Transakce!$L32,S$3)</f>
        <v>0</v>
      </c>
      <c r="T20" s="113">
        <f>SUMIFS(Transakce!$G32,Transakce!$K32,T$3)+SUMIFS(Transakce!$H32,Transakce!$L32,T$3)</f>
        <v>0</v>
      </c>
      <c r="U20" s="113">
        <f>SUMIFS(Transakce!$G32,Transakce!$K32,U$3)+SUMIFS(Transakce!$H32,Transakce!$L32,U$3)</f>
        <v>0</v>
      </c>
      <c r="V20" s="113">
        <f>SUMIFS(Transakce!$G32,Transakce!$K32,V$3)+SUMIFS(Transakce!$H32,Transakce!$L32,V$3)</f>
        <v>0</v>
      </c>
      <c r="W20" s="113">
        <f>SUMIFS(Transakce!$G32,Transakce!$K32,W$3)+SUMIFS(Transakce!$H32,Transakce!$L32,W$3)</f>
        <v>0</v>
      </c>
      <c r="X20" s="113">
        <f>SUMIFS(Transakce!$G32,Transakce!$K32,X$3)+SUMIFS(Transakce!$H32,Transakce!$L32,X$3)</f>
        <v>0</v>
      </c>
      <c r="Y20" s="113">
        <f>SUMIFS(Transakce!$G32,Transakce!$K32,Y$3)+SUMIFS(Transakce!$H32,Transakce!$L32,Y$3)</f>
        <v>0</v>
      </c>
      <c r="Z20" s="113">
        <f>SUMIFS(Transakce!$G32,Transakce!$K32,Z$3)+SUMIFS(Transakce!$H32,Transakce!$L32,Z$3)</f>
        <v>0</v>
      </c>
      <c r="AA20" s="113">
        <f>SUMIFS(Transakce!$G32,Transakce!$K32,AA$3)+SUMIFS(Transakce!$H32,Transakce!$L32,AA$3)</f>
        <v>0</v>
      </c>
      <c r="AB20" s="113">
        <f>SUMIFS(Transakce!$G32,Transakce!$K32,AB$3)+SUMIFS(Transakce!$H32,Transakce!$L32,AB$3)</f>
        <v>0</v>
      </c>
      <c r="AC20" s="113">
        <f>SUMIFS(Transakce!$G32,Transakce!$K32,AC$3)+SUMIFS(Transakce!$H32,Transakce!$L32,AC$3)</f>
        <v>0</v>
      </c>
      <c r="AD20" s="113">
        <f>SUMIFS(Transakce!$G32,Transakce!$K32,AD$3)+SUMIFS(Transakce!$H32,Transakce!$L32,AD$3)</f>
        <v>0</v>
      </c>
      <c r="AE20" s="113">
        <f>SUMIFS(Transakce!$G32,Transakce!$K32,AE$3)+SUMIFS(Transakce!$H32,Transakce!$L32,AE$3)</f>
        <v>0</v>
      </c>
      <c r="AF20" s="113">
        <f>SUMIFS(Transakce!$G32,Transakce!$K32,AF$3)+SUMIFS(Transakce!$H32,Transakce!$L32,AF$3)</f>
        <v>0</v>
      </c>
      <c r="AG20" s="113">
        <f>SUMIFS(Transakce!$G32,Transakce!$K32,AG$3)+SUMIFS(Transakce!$H32,Transakce!$L32,AG$3)</f>
        <v>0</v>
      </c>
      <c r="AH20" s="123">
        <f>SUMIFS(Transakce!$G32,Transakce!$K32,AH$3)+SUMIFS(Transakce!$H32,Transakce!$L32,AH$3)</f>
        <v>0</v>
      </c>
    </row>
    <row r="21" spans="1:34" hidden="1">
      <c r="A21" s="122">
        <f>Transakce!A33</f>
        <v>0</v>
      </c>
      <c r="B21" s="115" t="str">
        <f>IF(ISTEXT(Transakce!B33),Transakce!B33,"")</f>
        <v/>
      </c>
      <c r="C21" s="116">
        <f>Transakce!C33</f>
        <v>0</v>
      </c>
      <c r="D21" s="127" t="str">
        <f>IF(ISTEXT(Transakce!D33),Transakce!D33,"")</f>
        <v/>
      </c>
      <c r="E21" s="127" t="str">
        <f>IF(ISTEXT(Transakce!E33),Transakce!E33,"")</f>
        <v/>
      </c>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23"/>
    </row>
    <row r="22" spans="1:34">
      <c r="A22" s="122">
        <f>Transakce!A34</f>
        <v>0</v>
      </c>
      <c r="B22" s="115" t="str">
        <f>IF(ISTEXT(Transakce!B34),Transakce!B34,"")</f>
        <v/>
      </c>
      <c r="C22" s="116">
        <f>Transakce!C34</f>
        <v>0</v>
      </c>
      <c r="D22" s="127" t="str">
        <f>IF(ISTEXT(Transakce!D34),Transakce!D34,"")</f>
        <v/>
      </c>
      <c r="E22" s="127" t="str">
        <f>IF(ISTEXT(Transakce!E34),Transakce!E34,"")</f>
        <v/>
      </c>
      <c r="F22" s="113">
        <f>Transakce!F34</f>
        <v>0</v>
      </c>
      <c r="G22" s="113">
        <f>Transakce!I34</f>
        <v>0</v>
      </c>
      <c r="H22" s="113">
        <f>SUMIFS(Transakce!$G34,Transakce!$K34,H$3)+SUMIFS(Transakce!$H34,Transakce!$L34,H$3)</f>
        <v>0</v>
      </c>
      <c r="I22" s="113">
        <f>SUMIFS(Transakce!$G34,Transakce!$K34,I$3)+SUMIFS(Transakce!$H34,Transakce!$L34,I$3)</f>
        <v>0</v>
      </c>
      <c r="J22" s="113">
        <f>SUMIFS(Transakce!$G34,Transakce!$K34,J$3)+SUMIFS(Transakce!$H34,Transakce!$L34,J$3)</f>
        <v>0</v>
      </c>
      <c r="K22" s="113">
        <f>SUMIFS(Transakce!$G34,Transakce!$K34,K$3)+SUMIFS(Transakce!$H34,Transakce!$L34,K$3)</f>
        <v>0</v>
      </c>
      <c r="L22" s="113">
        <f>SUMIFS(Transakce!$G34,Transakce!$K34,L$3)+SUMIFS(Transakce!$H34,Transakce!$L34,L$3)</f>
        <v>0</v>
      </c>
      <c r="M22" s="113">
        <f>SUMIFS(Transakce!$G34,Transakce!$K34,M$3)+SUMIFS(Transakce!$H34,Transakce!$L34,M$3)</f>
        <v>0</v>
      </c>
      <c r="N22" s="113">
        <f>SUMIFS(Transakce!$G34,Transakce!$K34,N$3)+SUMIFS(Transakce!$H34,Transakce!$L34,N$3)</f>
        <v>0</v>
      </c>
      <c r="O22" s="113">
        <f>SUMIFS(Transakce!$G34,Transakce!$K34,O$3)+SUMIFS(Transakce!$H34,Transakce!$L34,O$3)</f>
        <v>0</v>
      </c>
      <c r="P22" s="113">
        <f>SUMIFS(Transakce!$G34,Transakce!$K34,P$3)+SUMIFS(Transakce!$H34,Transakce!$L34,P$3)</f>
        <v>0</v>
      </c>
      <c r="Q22" s="113">
        <f>SUMIFS(Transakce!$G34,Transakce!$K34,Q$3)+SUMIFS(Transakce!$H34,Transakce!$L34,Q$3)</f>
        <v>0</v>
      </c>
      <c r="R22" s="113">
        <f>SUMIFS(Transakce!$G34,Transakce!$K34,R$3)+SUMIFS(Transakce!$H34,Transakce!$L34,R$3)</f>
        <v>0</v>
      </c>
      <c r="S22" s="113">
        <f>SUMIFS(Transakce!$G34,Transakce!$K34,S$3)+SUMIFS(Transakce!$H34,Transakce!$L34,S$3)</f>
        <v>0</v>
      </c>
      <c r="T22" s="113">
        <f>SUMIFS(Transakce!$G34,Transakce!$K34,T$3)+SUMIFS(Transakce!$H34,Transakce!$L34,T$3)</f>
        <v>0</v>
      </c>
      <c r="U22" s="113">
        <f>SUMIFS(Transakce!$G34,Transakce!$K34,U$3)+SUMIFS(Transakce!$H34,Transakce!$L34,U$3)</f>
        <v>0</v>
      </c>
      <c r="V22" s="113">
        <f>SUMIFS(Transakce!$G34,Transakce!$K34,V$3)+SUMIFS(Transakce!$H34,Transakce!$L34,V$3)</f>
        <v>0</v>
      </c>
      <c r="W22" s="113">
        <f>SUMIFS(Transakce!$G34,Transakce!$K34,W$3)+SUMIFS(Transakce!$H34,Transakce!$L34,W$3)</f>
        <v>0</v>
      </c>
      <c r="X22" s="113">
        <f>SUMIFS(Transakce!$G34,Transakce!$K34,X$3)+SUMIFS(Transakce!$H34,Transakce!$L34,X$3)</f>
        <v>0</v>
      </c>
      <c r="Y22" s="113">
        <f>SUMIFS(Transakce!$G34,Transakce!$K34,Y$3)+SUMIFS(Transakce!$H34,Transakce!$L34,Y$3)</f>
        <v>0</v>
      </c>
      <c r="Z22" s="113">
        <f>SUMIFS(Transakce!$G34,Transakce!$K34,Z$3)+SUMIFS(Transakce!$H34,Transakce!$L34,Z$3)</f>
        <v>0</v>
      </c>
      <c r="AA22" s="113">
        <f>SUMIFS(Transakce!$G34,Transakce!$K34,AA$3)+SUMIFS(Transakce!$H34,Transakce!$L34,AA$3)</f>
        <v>0</v>
      </c>
      <c r="AB22" s="113">
        <f>SUMIFS(Transakce!$G34,Transakce!$K34,AB$3)+SUMIFS(Transakce!$H34,Transakce!$L34,AB$3)</f>
        <v>0</v>
      </c>
      <c r="AC22" s="113">
        <f>SUMIFS(Transakce!$G34,Transakce!$K34,AC$3)+SUMIFS(Transakce!$H34,Transakce!$L34,AC$3)</f>
        <v>0</v>
      </c>
      <c r="AD22" s="113">
        <f>SUMIFS(Transakce!$G34,Transakce!$K34,AD$3)+SUMIFS(Transakce!$H34,Transakce!$L34,AD$3)</f>
        <v>0</v>
      </c>
      <c r="AE22" s="113">
        <f>SUMIFS(Transakce!$G34,Transakce!$K34,AE$3)+SUMIFS(Transakce!$H34,Transakce!$L34,AE$3)</f>
        <v>0</v>
      </c>
      <c r="AF22" s="113">
        <f>SUMIFS(Transakce!$G34,Transakce!$K34,AF$3)+SUMIFS(Transakce!$H34,Transakce!$L34,AF$3)</f>
        <v>0</v>
      </c>
      <c r="AG22" s="113">
        <f>SUMIFS(Transakce!$G34,Transakce!$K34,AG$3)+SUMIFS(Transakce!$H34,Transakce!$L34,AG$3)</f>
        <v>0</v>
      </c>
      <c r="AH22" s="123">
        <f>SUMIFS(Transakce!$G34,Transakce!$K34,AH$3)+SUMIFS(Transakce!$H34,Transakce!$L34,AH$3)</f>
        <v>0</v>
      </c>
    </row>
    <row r="23" spans="1:34" hidden="1">
      <c r="A23" s="122">
        <f>Transakce!A35</f>
        <v>0</v>
      </c>
      <c r="B23" s="115" t="str">
        <f>IF(ISTEXT(Transakce!B35),Transakce!B35,"")</f>
        <v/>
      </c>
      <c r="C23" s="116">
        <f>Transakce!C35</f>
        <v>0</v>
      </c>
      <c r="D23" s="127" t="str">
        <f>IF(ISTEXT(Transakce!D35),Transakce!D35,"")</f>
        <v/>
      </c>
      <c r="E23" s="127" t="str">
        <f>IF(ISTEXT(Transakce!E35),Transakce!E35,"")</f>
        <v/>
      </c>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23"/>
    </row>
    <row r="24" spans="1:34">
      <c r="A24" s="122">
        <f>Transakce!A36</f>
        <v>0</v>
      </c>
      <c r="B24" s="115" t="str">
        <f>IF(ISTEXT(Transakce!B36),Transakce!B36,"")</f>
        <v/>
      </c>
      <c r="C24" s="116">
        <f>Transakce!C36</f>
        <v>0</v>
      </c>
      <c r="D24" s="127" t="str">
        <f>IF(ISTEXT(Transakce!D36),Transakce!D36,"")</f>
        <v/>
      </c>
      <c r="E24" s="127" t="str">
        <f>IF(ISTEXT(Transakce!E36),Transakce!E36,"")</f>
        <v/>
      </c>
      <c r="F24" s="113">
        <f>Transakce!F36</f>
        <v>0</v>
      </c>
      <c r="G24" s="113">
        <f>Transakce!I36</f>
        <v>0</v>
      </c>
      <c r="H24" s="113">
        <f>SUMIFS(Transakce!$G36,Transakce!$K36,H$3)+SUMIFS(Transakce!$H36,Transakce!$L36,H$3)</f>
        <v>0</v>
      </c>
      <c r="I24" s="113">
        <f>SUMIFS(Transakce!$G36,Transakce!$K36,I$3)+SUMIFS(Transakce!$H36,Transakce!$L36,I$3)</f>
        <v>0</v>
      </c>
      <c r="J24" s="113">
        <f>SUMIFS(Transakce!$G36,Transakce!$K36,J$3)+SUMIFS(Transakce!$H36,Transakce!$L36,J$3)</f>
        <v>0</v>
      </c>
      <c r="K24" s="113">
        <f>SUMIFS(Transakce!$G36,Transakce!$K36,K$3)+SUMIFS(Transakce!$H36,Transakce!$L36,K$3)</f>
        <v>0</v>
      </c>
      <c r="L24" s="113">
        <f>SUMIFS(Transakce!$G36,Transakce!$K36,L$3)+SUMIFS(Transakce!$H36,Transakce!$L36,L$3)</f>
        <v>0</v>
      </c>
      <c r="M24" s="113">
        <f>SUMIFS(Transakce!$G36,Transakce!$K36,M$3)+SUMIFS(Transakce!$H36,Transakce!$L36,M$3)</f>
        <v>0</v>
      </c>
      <c r="N24" s="113">
        <f>SUMIFS(Transakce!$G36,Transakce!$K36,N$3)+SUMIFS(Transakce!$H36,Transakce!$L36,N$3)</f>
        <v>0</v>
      </c>
      <c r="O24" s="113">
        <f>SUMIFS(Transakce!$G36,Transakce!$K36,O$3)+SUMIFS(Transakce!$H36,Transakce!$L36,O$3)</f>
        <v>0</v>
      </c>
      <c r="P24" s="113">
        <f>SUMIFS(Transakce!$G36,Transakce!$K36,P$3)+SUMIFS(Transakce!$H36,Transakce!$L36,P$3)</f>
        <v>0</v>
      </c>
      <c r="Q24" s="113">
        <f>SUMIFS(Transakce!$G36,Transakce!$K36,Q$3)+SUMIFS(Transakce!$H36,Transakce!$L36,Q$3)</f>
        <v>0</v>
      </c>
      <c r="R24" s="113">
        <f>SUMIFS(Transakce!$G36,Transakce!$K36,R$3)+SUMIFS(Transakce!$H36,Transakce!$L36,R$3)</f>
        <v>0</v>
      </c>
      <c r="S24" s="113">
        <f>SUMIFS(Transakce!$G36,Transakce!$K36,S$3)+SUMIFS(Transakce!$H36,Transakce!$L36,S$3)</f>
        <v>0</v>
      </c>
      <c r="T24" s="113">
        <f>SUMIFS(Transakce!$G36,Transakce!$K36,T$3)+SUMIFS(Transakce!$H36,Transakce!$L36,T$3)</f>
        <v>0</v>
      </c>
      <c r="U24" s="113">
        <f>SUMIFS(Transakce!$G36,Transakce!$K36,U$3)+SUMIFS(Transakce!$H36,Transakce!$L36,U$3)</f>
        <v>0</v>
      </c>
      <c r="V24" s="113">
        <f>SUMIFS(Transakce!$G36,Transakce!$K36,V$3)+SUMIFS(Transakce!$H36,Transakce!$L36,V$3)</f>
        <v>0</v>
      </c>
      <c r="W24" s="113">
        <f>SUMIFS(Transakce!$G36,Transakce!$K36,W$3)+SUMIFS(Transakce!$H36,Transakce!$L36,W$3)</f>
        <v>0</v>
      </c>
      <c r="X24" s="113">
        <f>SUMIFS(Transakce!$G36,Transakce!$K36,X$3)+SUMIFS(Transakce!$H36,Transakce!$L36,X$3)</f>
        <v>0</v>
      </c>
      <c r="Y24" s="113">
        <f>SUMIFS(Transakce!$G36,Transakce!$K36,Y$3)+SUMIFS(Transakce!$H36,Transakce!$L36,Y$3)</f>
        <v>0</v>
      </c>
      <c r="Z24" s="113">
        <f>SUMIFS(Transakce!$G36,Transakce!$K36,Z$3)+SUMIFS(Transakce!$H36,Transakce!$L36,Z$3)</f>
        <v>0</v>
      </c>
      <c r="AA24" s="113">
        <f>SUMIFS(Transakce!$G36,Transakce!$K36,AA$3)+SUMIFS(Transakce!$H36,Transakce!$L36,AA$3)</f>
        <v>0</v>
      </c>
      <c r="AB24" s="113">
        <f>SUMIFS(Transakce!$G36,Transakce!$K36,AB$3)+SUMIFS(Transakce!$H36,Transakce!$L36,AB$3)</f>
        <v>0</v>
      </c>
      <c r="AC24" s="113">
        <f>SUMIFS(Transakce!$G36,Transakce!$K36,AC$3)+SUMIFS(Transakce!$H36,Transakce!$L36,AC$3)</f>
        <v>0</v>
      </c>
      <c r="AD24" s="113">
        <f>SUMIFS(Transakce!$G36,Transakce!$K36,AD$3)+SUMIFS(Transakce!$H36,Transakce!$L36,AD$3)</f>
        <v>0</v>
      </c>
      <c r="AE24" s="113">
        <f>SUMIFS(Transakce!$G36,Transakce!$K36,AE$3)+SUMIFS(Transakce!$H36,Transakce!$L36,AE$3)</f>
        <v>0</v>
      </c>
      <c r="AF24" s="113">
        <f>SUMIFS(Transakce!$G36,Transakce!$K36,AF$3)+SUMIFS(Transakce!$H36,Transakce!$L36,AF$3)</f>
        <v>0</v>
      </c>
      <c r="AG24" s="113">
        <f>SUMIFS(Transakce!$G36,Transakce!$K36,AG$3)+SUMIFS(Transakce!$H36,Transakce!$L36,AG$3)</f>
        <v>0</v>
      </c>
      <c r="AH24" s="123">
        <f>SUMIFS(Transakce!$G36,Transakce!$K36,AH$3)+SUMIFS(Transakce!$H36,Transakce!$L36,AH$3)</f>
        <v>0</v>
      </c>
    </row>
    <row r="25" spans="1:34" hidden="1">
      <c r="A25" s="122">
        <f>Transakce!A37</f>
        <v>0</v>
      </c>
      <c r="B25" s="115" t="str">
        <f>IF(ISTEXT(Transakce!B37),Transakce!B37,"")</f>
        <v/>
      </c>
      <c r="C25" s="116">
        <f>Transakce!C37</f>
        <v>0</v>
      </c>
      <c r="D25" s="127" t="str">
        <f>IF(ISTEXT(Transakce!D37),Transakce!D37,"")</f>
        <v/>
      </c>
      <c r="E25" s="127" t="str">
        <f>IF(ISTEXT(Transakce!E37),Transakce!E37,"")</f>
        <v/>
      </c>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23"/>
    </row>
    <row r="26" spans="1:34">
      <c r="A26" s="122">
        <f>Transakce!A38</f>
        <v>0</v>
      </c>
      <c r="B26" s="115" t="str">
        <f>IF(ISTEXT(Transakce!B38),Transakce!B38,"")</f>
        <v/>
      </c>
      <c r="C26" s="116">
        <f>Transakce!C38</f>
        <v>0</v>
      </c>
      <c r="D26" s="127" t="str">
        <f>IF(ISTEXT(Transakce!D38),Transakce!D38,"")</f>
        <v/>
      </c>
      <c r="E26" s="127" t="str">
        <f>IF(ISTEXT(Transakce!E38),Transakce!E38,"")</f>
        <v/>
      </c>
      <c r="F26" s="113">
        <f>Transakce!F38</f>
        <v>0</v>
      </c>
      <c r="G26" s="113">
        <f>Transakce!I38</f>
        <v>0</v>
      </c>
      <c r="H26" s="113">
        <f>SUMIFS(Transakce!$G38,Transakce!$K38,H$3)+SUMIFS(Transakce!$H38,Transakce!$L38,H$3)</f>
        <v>0</v>
      </c>
      <c r="I26" s="113">
        <f>SUMIFS(Transakce!$G38,Transakce!$K38,I$3)+SUMIFS(Transakce!$H38,Transakce!$L38,I$3)</f>
        <v>0</v>
      </c>
      <c r="J26" s="113">
        <f>SUMIFS(Transakce!$G38,Transakce!$K38,J$3)+SUMIFS(Transakce!$H38,Transakce!$L38,J$3)</f>
        <v>0</v>
      </c>
      <c r="K26" s="113">
        <f>SUMIFS(Transakce!$G38,Transakce!$K38,K$3)+SUMIFS(Transakce!$H38,Transakce!$L38,K$3)</f>
        <v>0</v>
      </c>
      <c r="L26" s="113">
        <f>SUMIFS(Transakce!$G38,Transakce!$K38,L$3)+SUMIFS(Transakce!$H38,Transakce!$L38,L$3)</f>
        <v>0</v>
      </c>
      <c r="M26" s="113">
        <f>SUMIFS(Transakce!$G38,Transakce!$K38,M$3)+SUMIFS(Transakce!$H38,Transakce!$L38,M$3)</f>
        <v>0</v>
      </c>
      <c r="N26" s="113">
        <f>SUMIFS(Transakce!$G38,Transakce!$K38,N$3)+SUMIFS(Transakce!$H38,Transakce!$L38,N$3)</f>
        <v>0</v>
      </c>
      <c r="O26" s="113">
        <f>SUMIFS(Transakce!$G38,Transakce!$K38,O$3)+SUMIFS(Transakce!$H38,Transakce!$L38,O$3)</f>
        <v>0</v>
      </c>
      <c r="P26" s="113">
        <f>SUMIFS(Transakce!$G38,Transakce!$K38,P$3)+SUMIFS(Transakce!$H38,Transakce!$L38,P$3)</f>
        <v>0</v>
      </c>
      <c r="Q26" s="113">
        <f>SUMIFS(Transakce!$G38,Transakce!$K38,Q$3)+SUMIFS(Transakce!$H38,Transakce!$L38,Q$3)</f>
        <v>0</v>
      </c>
      <c r="R26" s="113">
        <f>SUMIFS(Transakce!$G38,Transakce!$K38,R$3)+SUMIFS(Transakce!$H38,Transakce!$L38,R$3)</f>
        <v>0</v>
      </c>
      <c r="S26" s="113">
        <f>SUMIFS(Transakce!$G38,Transakce!$K38,S$3)+SUMIFS(Transakce!$H38,Transakce!$L38,S$3)</f>
        <v>0</v>
      </c>
      <c r="T26" s="113">
        <f>SUMIFS(Transakce!$G38,Transakce!$K38,T$3)+SUMIFS(Transakce!$H38,Transakce!$L38,T$3)</f>
        <v>0</v>
      </c>
      <c r="U26" s="113">
        <f>SUMIFS(Transakce!$G38,Transakce!$K38,U$3)+SUMIFS(Transakce!$H38,Transakce!$L38,U$3)</f>
        <v>0</v>
      </c>
      <c r="V26" s="113">
        <f>SUMIFS(Transakce!$G38,Transakce!$K38,V$3)+SUMIFS(Transakce!$H38,Transakce!$L38,V$3)</f>
        <v>0</v>
      </c>
      <c r="W26" s="113">
        <f>SUMIFS(Transakce!$G38,Transakce!$K38,W$3)+SUMIFS(Transakce!$H38,Transakce!$L38,W$3)</f>
        <v>0</v>
      </c>
      <c r="X26" s="113">
        <f>SUMIFS(Transakce!$G38,Transakce!$K38,X$3)+SUMIFS(Transakce!$H38,Transakce!$L38,X$3)</f>
        <v>0</v>
      </c>
      <c r="Y26" s="113">
        <f>SUMIFS(Transakce!$G38,Transakce!$K38,Y$3)+SUMIFS(Transakce!$H38,Transakce!$L38,Y$3)</f>
        <v>0</v>
      </c>
      <c r="Z26" s="113">
        <f>SUMIFS(Transakce!$G38,Transakce!$K38,Z$3)+SUMIFS(Transakce!$H38,Transakce!$L38,Z$3)</f>
        <v>0</v>
      </c>
      <c r="AA26" s="113">
        <f>SUMIFS(Transakce!$G38,Transakce!$K38,AA$3)+SUMIFS(Transakce!$H38,Transakce!$L38,AA$3)</f>
        <v>0</v>
      </c>
      <c r="AB26" s="113">
        <f>SUMIFS(Transakce!$G38,Transakce!$K38,AB$3)+SUMIFS(Transakce!$H38,Transakce!$L38,AB$3)</f>
        <v>0</v>
      </c>
      <c r="AC26" s="113">
        <f>SUMIFS(Transakce!$G38,Transakce!$K38,AC$3)+SUMIFS(Transakce!$H38,Transakce!$L38,AC$3)</f>
        <v>0</v>
      </c>
      <c r="AD26" s="113">
        <f>SUMIFS(Transakce!$G38,Transakce!$K38,AD$3)+SUMIFS(Transakce!$H38,Transakce!$L38,AD$3)</f>
        <v>0</v>
      </c>
      <c r="AE26" s="113">
        <f>SUMIFS(Transakce!$G38,Transakce!$K38,AE$3)+SUMIFS(Transakce!$H38,Transakce!$L38,AE$3)</f>
        <v>0</v>
      </c>
      <c r="AF26" s="113">
        <f>SUMIFS(Transakce!$G38,Transakce!$K38,AF$3)+SUMIFS(Transakce!$H38,Transakce!$L38,AF$3)</f>
        <v>0</v>
      </c>
      <c r="AG26" s="113">
        <f>SUMIFS(Transakce!$G38,Transakce!$K38,AG$3)+SUMIFS(Transakce!$H38,Transakce!$L38,AG$3)</f>
        <v>0</v>
      </c>
      <c r="AH26" s="123">
        <f>SUMIFS(Transakce!$G38,Transakce!$K38,AH$3)+SUMIFS(Transakce!$H38,Transakce!$L38,AH$3)</f>
        <v>0</v>
      </c>
    </row>
    <row r="27" spans="1:34" hidden="1">
      <c r="A27" s="122">
        <f>Transakce!A39</f>
        <v>0</v>
      </c>
      <c r="B27" s="115" t="str">
        <f>IF(ISTEXT(Transakce!B39),Transakce!B39,"")</f>
        <v/>
      </c>
      <c r="C27" s="116">
        <f>Transakce!C39</f>
        <v>0</v>
      </c>
      <c r="D27" s="127" t="str">
        <f>IF(ISTEXT(Transakce!D39),Transakce!D39,"")</f>
        <v/>
      </c>
      <c r="E27" s="127" t="str">
        <f>IF(ISTEXT(Transakce!E39),Transakce!E39,"")</f>
        <v/>
      </c>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23"/>
    </row>
    <row r="28" spans="1:34">
      <c r="A28" s="122">
        <f>Transakce!A40</f>
        <v>0</v>
      </c>
      <c r="B28" s="115" t="str">
        <f>IF(ISTEXT(Transakce!B40),Transakce!B40,"")</f>
        <v/>
      </c>
      <c r="C28" s="116">
        <f>Transakce!C40</f>
        <v>0</v>
      </c>
      <c r="D28" s="127" t="str">
        <f>IF(ISTEXT(Transakce!D40),Transakce!D40,"")</f>
        <v/>
      </c>
      <c r="E28" s="127" t="str">
        <f>IF(ISTEXT(Transakce!E40),Transakce!E40,"")</f>
        <v/>
      </c>
      <c r="F28" s="113">
        <f>Transakce!F40</f>
        <v>0</v>
      </c>
      <c r="G28" s="113">
        <f>Transakce!I40</f>
        <v>0</v>
      </c>
      <c r="H28" s="113">
        <f>SUMIFS(Transakce!$G40,Transakce!$K40,H$3)+SUMIFS(Transakce!$H40,Transakce!$L40,H$3)</f>
        <v>0</v>
      </c>
      <c r="I28" s="113">
        <f>SUMIFS(Transakce!$G40,Transakce!$K40,I$3)+SUMIFS(Transakce!$H40,Transakce!$L40,I$3)</f>
        <v>0</v>
      </c>
      <c r="J28" s="113">
        <f>SUMIFS(Transakce!$G40,Transakce!$K40,J$3)+SUMIFS(Transakce!$H40,Transakce!$L40,J$3)</f>
        <v>0</v>
      </c>
      <c r="K28" s="113">
        <f>SUMIFS(Transakce!$G40,Transakce!$K40,K$3)+SUMIFS(Transakce!$H40,Transakce!$L40,K$3)</f>
        <v>0</v>
      </c>
      <c r="L28" s="113">
        <f>SUMIFS(Transakce!$G40,Transakce!$K40,L$3)+SUMIFS(Transakce!$H40,Transakce!$L40,L$3)</f>
        <v>0</v>
      </c>
      <c r="M28" s="113">
        <f>SUMIFS(Transakce!$G40,Transakce!$K40,M$3)+SUMIFS(Transakce!$H40,Transakce!$L40,M$3)</f>
        <v>0</v>
      </c>
      <c r="N28" s="113">
        <f>SUMIFS(Transakce!$G40,Transakce!$K40,N$3)+SUMIFS(Transakce!$H40,Transakce!$L40,N$3)</f>
        <v>0</v>
      </c>
      <c r="O28" s="113">
        <f>SUMIFS(Transakce!$G40,Transakce!$K40,O$3)+SUMIFS(Transakce!$H40,Transakce!$L40,O$3)</f>
        <v>0</v>
      </c>
      <c r="P28" s="113">
        <f>SUMIFS(Transakce!$G40,Transakce!$K40,P$3)+SUMIFS(Transakce!$H40,Transakce!$L40,P$3)</f>
        <v>0</v>
      </c>
      <c r="Q28" s="113">
        <f>SUMIFS(Transakce!$G40,Transakce!$K40,Q$3)+SUMIFS(Transakce!$H40,Transakce!$L40,Q$3)</f>
        <v>0</v>
      </c>
      <c r="R28" s="113">
        <f>SUMIFS(Transakce!$G40,Transakce!$K40,R$3)+SUMIFS(Transakce!$H40,Transakce!$L40,R$3)</f>
        <v>0</v>
      </c>
      <c r="S28" s="113">
        <f>SUMIFS(Transakce!$G40,Transakce!$K40,S$3)+SUMIFS(Transakce!$H40,Transakce!$L40,S$3)</f>
        <v>0</v>
      </c>
      <c r="T28" s="113">
        <f>SUMIFS(Transakce!$G40,Transakce!$K40,T$3)+SUMIFS(Transakce!$H40,Transakce!$L40,T$3)</f>
        <v>0</v>
      </c>
      <c r="U28" s="113">
        <f>SUMIFS(Transakce!$G40,Transakce!$K40,U$3)+SUMIFS(Transakce!$H40,Transakce!$L40,U$3)</f>
        <v>0</v>
      </c>
      <c r="V28" s="113">
        <f>SUMIFS(Transakce!$G40,Transakce!$K40,V$3)+SUMIFS(Transakce!$H40,Transakce!$L40,V$3)</f>
        <v>0</v>
      </c>
      <c r="W28" s="113">
        <f>SUMIFS(Transakce!$G40,Transakce!$K40,W$3)+SUMIFS(Transakce!$H40,Transakce!$L40,W$3)</f>
        <v>0</v>
      </c>
      <c r="X28" s="113">
        <f>SUMIFS(Transakce!$G40,Transakce!$K40,X$3)+SUMIFS(Transakce!$H40,Transakce!$L40,X$3)</f>
        <v>0</v>
      </c>
      <c r="Y28" s="113">
        <f>SUMIFS(Transakce!$G40,Transakce!$K40,Y$3)+SUMIFS(Transakce!$H40,Transakce!$L40,Y$3)</f>
        <v>0</v>
      </c>
      <c r="Z28" s="113">
        <f>SUMIFS(Transakce!$G40,Transakce!$K40,Z$3)+SUMIFS(Transakce!$H40,Transakce!$L40,Z$3)</f>
        <v>0</v>
      </c>
      <c r="AA28" s="113">
        <f>SUMIFS(Transakce!$G40,Transakce!$K40,AA$3)+SUMIFS(Transakce!$H40,Transakce!$L40,AA$3)</f>
        <v>0</v>
      </c>
      <c r="AB28" s="113">
        <f>SUMIFS(Transakce!$G40,Transakce!$K40,AB$3)+SUMIFS(Transakce!$H40,Transakce!$L40,AB$3)</f>
        <v>0</v>
      </c>
      <c r="AC28" s="113">
        <f>SUMIFS(Transakce!$G40,Transakce!$K40,AC$3)+SUMIFS(Transakce!$H40,Transakce!$L40,AC$3)</f>
        <v>0</v>
      </c>
      <c r="AD28" s="113">
        <f>SUMIFS(Transakce!$G40,Transakce!$K40,AD$3)+SUMIFS(Transakce!$H40,Transakce!$L40,AD$3)</f>
        <v>0</v>
      </c>
      <c r="AE28" s="113">
        <f>SUMIFS(Transakce!$G40,Transakce!$K40,AE$3)+SUMIFS(Transakce!$H40,Transakce!$L40,AE$3)</f>
        <v>0</v>
      </c>
      <c r="AF28" s="113">
        <f>SUMIFS(Transakce!$G40,Transakce!$K40,AF$3)+SUMIFS(Transakce!$H40,Transakce!$L40,AF$3)</f>
        <v>0</v>
      </c>
      <c r="AG28" s="113">
        <f>SUMIFS(Transakce!$G40,Transakce!$K40,AG$3)+SUMIFS(Transakce!$H40,Transakce!$L40,AG$3)</f>
        <v>0</v>
      </c>
      <c r="AH28" s="123">
        <f>SUMIFS(Transakce!$G40,Transakce!$K40,AH$3)+SUMIFS(Transakce!$H40,Transakce!$L40,AH$3)</f>
        <v>0</v>
      </c>
    </row>
    <row r="29" spans="1:34" hidden="1">
      <c r="A29" s="122">
        <f>Transakce!A41</f>
        <v>0</v>
      </c>
      <c r="B29" s="115" t="str">
        <f>IF(ISTEXT(Transakce!B41),Transakce!B41,"")</f>
        <v/>
      </c>
      <c r="C29" s="116">
        <f>Transakce!C41</f>
        <v>0</v>
      </c>
      <c r="D29" s="127" t="str">
        <f>IF(ISTEXT(Transakce!D41),Transakce!D41,"")</f>
        <v/>
      </c>
      <c r="E29" s="127" t="str">
        <f>IF(ISTEXT(Transakce!E41),Transakce!E41,"")</f>
        <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23"/>
    </row>
    <row r="30" spans="1:34">
      <c r="A30" s="122">
        <f>Transakce!A42</f>
        <v>0</v>
      </c>
      <c r="B30" s="115" t="str">
        <f>IF(ISTEXT(Transakce!B42),Transakce!B42,"")</f>
        <v/>
      </c>
      <c r="C30" s="116">
        <f>Transakce!C42</f>
        <v>0</v>
      </c>
      <c r="D30" s="127" t="str">
        <f>IF(ISTEXT(Transakce!D42),Transakce!D42,"")</f>
        <v/>
      </c>
      <c r="E30" s="127" t="str">
        <f>IF(ISTEXT(Transakce!E42),Transakce!E42,"")</f>
        <v/>
      </c>
      <c r="F30" s="113">
        <f>Transakce!F42</f>
        <v>0</v>
      </c>
      <c r="G30" s="113">
        <f>Transakce!I42</f>
        <v>0</v>
      </c>
      <c r="H30" s="113">
        <f>SUMIFS(Transakce!$G42,Transakce!$K42,H$3)+SUMIFS(Transakce!$H42,Transakce!$L42,H$3)</f>
        <v>0</v>
      </c>
      <c r="I30" s="113">
        <f>SUMIFS(Transakce!$G42,Transakce!$K42,I$3)+SUMIFS(Transakce!$H42,Transakce!$L42,I$3)</f>
        <v>0</v>
      </c>
      <c r="J30" s="113">
        <f>SUMIFS(Transakce!$G42,Transakce!$K42,J$3)+SUMIFS(Transakce!$H42,Transakce!$L42,J$3)</f>
        <v>0</v>
      </c>
      <c r="K30" s="113">
        <f>SUMIFS(Transakce!$G42,Transakce!$K42,K$3)+SUMIFS(Transakce!$H42,Transakce!$L42,K$3)</f>
        <v>0</v>
      </c>
      <c r="L30" s="113">
        <f>SUMIFS(Transakce!$G42,Transakce!$K42,L$3)+SUMIFS(Transakce!$H42,Transakce!$L42,L$3)</f>
        <v>0</v>
      </c>
      <c r="M30" s="113">
        <f>SUMIFS(Transakce!$G42,Transakce!$K42,M$3)+SUMIFS(Transakce!$H42,Transakce!$L42,M$3)</f>
        <v>0</v>
      </c>
      <c r="N30" s="113">
        <f>SUMIFS(Transakce!$G42,Transakce!$K42,N$3)+SUMIFS(Transakce!$H42,Transakce!$L42,N$3)</f>
        <v>0</v>
      </c>
      <c r="O30" s="113">
        <f>SUMIFS(Transakce!$G42,Transakce!$K42,O$3)+SUMIFS(Transakce!$H42,Transakce!$L42,O$3)</f>
        <v>0</v>
      </c>
      <c r="P30" s="113">
        <f>SUMIFS(Transakce!$G42,Transakce!$K42,P$3)+SUMIFS(Transakce!$H42,Transakce!$L42,P$3)</f>
        <v>0</v>
      </c>
      <c r="Q30" s="113">
        <f>SUMIFS(Transakce!$G42,Transakce!$K42,Q$3)+SUMIFS(Transakce!$H42,Transakce!$L42,Q$3)</f>
        <v>0</v>
      </c>
      <c r="R30" s="113">
        <f>SUMIFS(Transakce!$G42,Transakce!$K42,R$3)+SUMIFS(Transakce!$H42,Transakce!$L42,R$3)</f>
        <v>0</v>
      </c>
      <c r="S30" s="113">
        <f>SUMIFS(Transakce!$G42,Transakce!$K42,S$3)+SUMIFS(Transakce!$H42,Transakce!$L42,S$3)</f>
        <v>0</v>
      </c>
      <c r="T30" s="113">
        <f>SUMIFS(Transakce!$G42,Transakce!$K42,T$3)+SUMIFS(Transakce!$H42,Transakce!$L42,T$3)</f>
        <v>0</v>
      </c>
      <c r="U30" s="113">
        <f>SUMIFS(Transakce!$G42,Transakce!$K42,U$3)+SUMIFS(Transakce!$H42,Transakce!$L42,U$3)</f>
        <v>0</v>
      </c>
      <c r="V30" s="113">
        <f>SUMIFS(Transakce!$G42,Transakce!$K42,V$3)+SUMIFS(Transakce!$H42,Transakce!$L42,V$3)</f>
        <v>0</v>
      </c>
      <c r="W30" s="113">
        <f>SUMIFS(Transakce!$G42,Transakce!$K42,W$3)+SUMIFS(Transakce!$H42,Transakce!$L42,W$3)</f>
        <v>0</v>
      </c>
      <c r="X30" s="113">
        <f>SUMIFS(Transakce!$G42,Transakce!$K42,X$3)+SUMIFS(Transakce!$H42,Transakce!$L42,X$3)</f>
        <v>0</v>
      </c>
      <c r="Y30" s="113">
        <f>SUMIFS(Transakce!$G42,Transakce!$K42,Y$3)+SUMIFS(Transakce!$H42,Transakce!$L42,Y$3)</f>
        <v>0</v>
      </c>
      <c r="Z30" s="113">
        <f>SUMIFS(Transakce!$G42,Transakce!$K42,Z$3)+SUMIFS(Transakce!$H42,Transakce!$L42,Z$3)</f>
        <v>0</v>
      </c>
      <c r="AA30" s="113">
        <f>SUMIFS(Transakce!$G42,Transakce!$K42,AA$3)+SUMIFS(Transakce!$H42,Transakce!$L42,AA$3)</f>
        <v>0</v>
      </c>
      <c r="AB30" s="113">
        <f>SUMIFS(Transakce!$G42,Transakce!$K42,AB$3)+SUMIFS(Transakce!$H42,Transakce!$L42,AB$3)</f>
        <v>0</v>
      </c>
      <c r="AC30" s="113">
        <f>SUMIFS(Transakce!$G42,Transakce!$K42,AC$3)+SUMIFS(Transakce!$H42,Transakce!$L42,AC$3)</f>
        <v>0</v>
      </c>
      <c r="AD30" s="113">
        <f>SUMIFS(Transakce!$G42,Transakce!$K42,AD$3)+SUMIFS(Transakce!$H42,Transakce!$L42,AD$3)</f>
        <v>0</v>
      </c>
      <c r="AE30" s="113">
        <f>SUMIFS(Transakce!$G42,Transakce!$K42,AE$3)+SUMIFS(Transakce!$H42,Transakce!$L42,AE$3)</f>
        <v>0</v>
      </c>
      <c r="AF30" s="113">
        <f>SUMIFS(Transakce!$G42,Transakce!$K42,AF$3)+SUMIFS(Transakce!$H42,Transakce!$L42,AF$3)</f>
        <v>0</v>
      </c>
      <c r="AG30" s="113">
        <f>SUMIFS(Transakce!$G42,Transakce!$K42,AG$3)+SUMIFS(Transakce!$H42,Transakce!$L42,AG$3)</f>
        <v>0</v>
      </c>
      <c r="AH30" s="123">
        <f>SUMIFS(Transakce!$G42,Transakce!$K42,AH$3)+SUMIFS(Transakce!$H42,Transakce!$L42,AH$3)</f>
        <v>0</v>
      </c>
    </row>
    <row r="31" spans="1:34" hidden="1">
      <c r="A31" s="122">
        <f>Transakce!A43</f>
        <v>0</v>
      </c>
      <c r="B31" s="115" t="str">
        <f>IF(ISTEXT(Transakce!B43),Transakce!B43,"")</f>
        <v/>
      </c>
      <c r="C31" s="116">
        <f>Transakce!C43</f>
        <v>0</v>
      </c>
      <c r="D31" s="127" t="str">
        <f>IF(ISTEXT(Transakce!D43),Transakce!D43,"")</f>
        <v/>
      </c>
      <c r="E31" s="127" t="str">
        <f>IF(ISTEXT(Transakce!E43),Transakce!E43,"")</f>
        <v/>
      </c>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23"/>
    </row>
    <row r="32" spans="1:34">
      <c r="A32" s="122">
        <f>Transakce!A44</f>
        <v>0</v>
      </c>
      <c r="B32" s="115" t="str">
        <f>IF(ISTEXT(Transakce!B44),Transakce!B44,"")</f>
        <v/>
      </c>
      <c r="C32" s="116">
        <f>Transakce!C44</f>
        <v>0</v>
      </c>
      <c r="D32" s="127" t="str">
        <f>IF(ISTEXT(Transakce!D44),Transakce!D44,"")</f>
        <v/>
      </c>
      <c r="E32" s="127" t="str">
        <f>IF(ISTEXT(Transakce!E44),Transakce!E44,"")</f>
        <v/>
      </c>
      <c r="F32" s="113">
        <f>Transakce!F44</f>
        <v>0</v>
      </c>
      <c r="G32" s="113">
        <f>Transakce!I44</f>
        <v>0</v>
      </c>
      <c r="H32" s="113">
        <f>SUMIFS(Transakce!$G44,Transakce!$K44,H$3)+SUMIFS(Transakce!$H44,Transakce!$L44,H$3)</f>
        <v>0</v>
      </c>
      <c r="I32" s="113">
        <f>SUMIFS(Transakce!$G44,Transakce!$K44,I$3)+SUMIFS(Transakce!$H44,Transakce!$L44,I$3)</f>
        <v>0</v>
      </c>
      <c r="J32" s="113">
        <f>SUMIFS(Transakce!$G44,Transakce!$K44,J$3)+SUMIFS(Transakce!$H44,Transakce!$L44,J$3)</f>
        <v>0</v>
      </c>
      <c r="K32" s="113">
        <f>SUMIFS(Transakce!$G44,Transakce!$K44,K$3)+SUMIFS(Transakce!$H44,Transakce!$L44,K$3)</f>
        <v>0</v>
      </c>
      <c r="L32" s="113">
        <f>SUMIFS(Transakce!$G44,Transakce!$K44,L$3)+SUMIFS(Transakce!$H44,Transakce!$L44,L$3)</f>
        <v>0</v>
      </c>
      <c r="M32" s="113">
        <f>SUMIFS(Transakce!$G44,Transakce!$K44,M$3)+SUMIFS(Transakce!$H44,Transakce!$L44,M$3)</f>
        <v>0</v>
      </c>
      <c r="N32" s="113">
        <f>SUMIFS(Transakce!$G44,Transakce!$K44,N$3)+SUMIFS(Transakce!$H44,Transakce!$L44,N$3)</f>
        <v>0</v>
      </c>
      <c r="O32" s="113">
        <f>SUMIFS(Transakce!$G44,Transakce!$K44,O$3)+SUMIFS(Transakce!$H44,Transakce!$L44,O$3)</f>
        <v>0</v>
      </c>
      <c r="P32" s="113">
        <f>SUMIFS(Transakce!$G44,Transakce!$K44,P$3)+SUMIFS(Transakce!$H44,Transakce!$L44,P$3)</f>
        <v>0</v>
      </c>
      <c r="Q32" s="113">
        <f>SUMIFS(Transakce!$G44,Transakce!$K44,Q$3)+SUMIFS(Transakce!$H44,Transakce!$L44,Q$3)</f>
        <v>0</v>
      </c>
      <c r="R32" s="113">
        <f>SUMIFS(Transakce!$G44,Transakce!$K44,R$3)+SUMIFS(Transakce!$H44,Transakce!$L44,R$3)</f>
        <v>0</v>
      </c>
      <c r="S32" s="113">
        <f>SUMIFS(Transakce!$G44,Transakce!$K44,S$3)+SUMIFS(Transakce!$H44,Transakce!$L44,S$3)</f>
        <v>0</v>
      </c>
      <c r="T32" s="113">
        <f>SUMIFS(Transakce!$G44,Transakce!$K44,T$3)+SUMIFS(Transakce!$H44,Transakce!$L44,T$3)</f>
        <v>0</v>
      </c>
      <c r="U32" s="113">
        <f>SUMIFS(Transakce!$G44,Transakce!$K44,U$3)+SUMIFS(Transakce!$H44,Transakce!$L44,U$3)</f>
        <v>0</v>
      </c>
      <c r="V32" s="113">
        <f>SUMIFS(Transakce!$G44,Transakce!$K44,V$3)+SUMIFS(Transakce!$H44,Transakce!$L44,V$3)</f>
        <v>0</v>
      </c>
      <c r="W32" s="113">
        <f>SUMIFS(Transakce!$G44,Transakce!$K44,W$3)+SUMIFS(Transakce!$H44,Transakce!$L44,W$3)</f>
        <v>0</v>
      </c>
      <c r="X32" s="113">
        <f>SUMIFS(Transakce!$G44,Transakce!$K44,X$3)+SUMIFS(Transakce!$H44,Transakce!$L44,X$3)</f>
        <v>0</v>
      </c>
      <c r="Y32" s="113">
        <f>SUMIFS(Transakce!$G44,Transakce!$K44,Y$3)+SUMIFS(Transakce!$H44,Transakce!$L44,Y$3)</f>
        <v>0</v>
      </c>
      <c r="Z32" s="113">
        <f>SUMIFS(Transakce!$G44,Transakce!$K44,Z$3)+SUMIFS(Transakce!$H44,Transakce!$L44,Z$3)</f>
        <v>0</v>
      </c>
      <c r="AA32" s="113">
        <f>SUMIFS(Transakce!$G44,Transakce!$K44,AA$3)+SUMIFS(Transakce!$H44,Transakce!$L44,AA$3)</f>
        <v>0</v>
      </c>
      <c r="AB32" s="113">
        <f>SUMIFS(Transakce!$G44,Transakce!$K44,AB$3)+SUMIFS(Transakce!$H44,Transakce!$L44,AB$3)</f>
        <v>0</v>
      </c>
      <c r="AC32" s="113">
        <f>SUMIFS(Transakce!$G44,Transakce!$K44,AC$3)+SUMIFS(Transakce!$H44,Transakce!$L44,AC$3)</f>
        <v>0</v>
      </c>
      <c r="AD32" s="113">
        <f>SUMIFS(Transakce!$G44,Transakce!$K44,AD$3)+SUMIFS(Transakce!$H44,Transakce!$L44,AD$3)</f>
        <v>0</v>
      </c>
      <c r="AE32" s="113">
        <f>SUMIFS(Transakce!$G44,Transakce!$K44,AE$3)+SUMIFS(Transakce!$H44,Transakce!$L44,AE$3)</f>
        <v>0</v>
      </c>
      <c r="AF32" s="113">
        <f>SUMIFS(Transakce!$G44,Transakce!$K44,AF$3)+SUMIFS(Transakce!$H44,Transakce!$L44,AF$3)</f>
        <v>0</v>
      </c>
      <c r="AG32" s="113">
        <f>SUMIFS(Transakce!$G44,Transakce!$K44,AG$3)+SUMIFS(Transakce!$H44,Transakce!$L44,AG$3)</f>
        <v>0</v>
      </c>
      <c r="AH32" s="123">
        <f>SUMIFS(Transakce!$G44,Transakce!$K44,AH$3)+SUMIFS(Transakce!$H44,Transakce!$L44,AH$3)</f>
        <v>0</v>
      </c>
    </row>
    <row r="33" spans="1:34" hidden="1">
      <c r="A33" s="122">
        <f>Transakce!A45</f>
        <v>0</v>
      </c>
      <c r="B33" s="115" t="str">
        <f>IF(ISTEXT(Transakce!B45),Transakce!B45,"")</f>
        <v/>
      </c>
      <c r="C33" s="116">
        <f>Transakce!C45</f>
        <v>0</v>
      </c>
      <c r="D33" s="127" t="str">
        <f>IF(ISTEXT(Transakce!D45),Transakce!D45,"")</f>
        <v/>
      </c>
      <c r="E33" s="127" t="str">
        <f>IF(ISTEXT(Transakce!E45),Transakce!E45,"")</f>
        <v/>
      </c>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23"/>
    </row>
    <row r="34" spans="1:34">
      <c r="A34" s="122">
        <f>Transakce!A46</f>
        <v>0</v>
      </c>
      <c r="B34" s="115" t="str">
        <f>IF(ISTEXT(Transakce!B46),Transakce!B46,"")</f>
        <v/>
      </c>
      <c r="C34" s="116">
        <f>Transakce!C46</f>
        <v>0</v>
      </c>
      <c r="D34" s="127" t="str">
        <f>IF(ISTEXT(Transakce!D46),Transakce!D46,"")</f>
        <v/>
      </c>
      <c r="E34" s="127" t="str">
        <f>IF(ISTEXT(Transakce!E46),Transakce!E46,"")</f>
        <v/>
      </c>
      <c r="F34" s="113">
        <f>Transakce!F46</f>
        <v>0</v>
      </c>
      <c r="G34" s="113">
        <f>Transakce!I46</f>
        <v>0</v>
      </c>
      <c r="H34" s="113">
        <f>SUMIFS(Transakce!$G46,Transakce!$K46,H$3)+SUMIFS(Transakce!$H46,Transakce!$L46,H$3)</f>
        <v>0</v>
      </c>
      <c r="I34" s="113">
        <f>SUMIFS(Transakce!$G46,Transakce!$K46,I$3)+SUMIFS(Transakce!$H46,Transakce!$L46,I$3)</f>
        <v>0</v>
      </c>
      <c r="J34" s="113">
        <f>SUMIFS(Transakce!$G46,Transakce!$K46,J$3)+SUMIFS(Transakce!$H46,Transakce!$L46,J$3)</f>
        <v>0</v>
      </c>
      <c r="K34" s="113">
        <f>SUMIFS(Transakce!$G46,Transakce!$K46,K$3)+SUMIFS(Transakce!$H46,Transakce!$L46,K$3)</f>
        <v>0</v>
      </c>
      <c r="L34" s="113">
        <f>SUMIFS(Transakce!$G46,Transakce!$K46,L$3)+SUMIFS(Transakce!$H46,Transakce!$L46,L$3)</f>
        <v>0</v>
      </c>
      <c r="M34" s="113">
        <f>SUMIFS(Transakce!$G46,Transakce!$K46,M$3)+SUMIFS(Transakce!$H46,Transakce!$L46,M$3)</f>
        <v>0</v>
      </c>
      <c r="N34" s="113">
        <f>SUMIFS(Transakce!$G46,Transakce!$K46,N$3)+SUMIFS(Transakce!$H46,Transakce!$L46,N$3)</f>
        <v>0</v>
      </c>
      <c r="O34" s="113">
        <f>SUMIFS(Transakce!$G46,Transakce!$K46,O$3)+SUMIFS(Transakce!$H46,Transakce!$L46,O$3)</f>
        <v>0</v>
      </c>
      <c r="P34" s="113">
        <f>SUMIFS(Transakce!$G46,Transakce!$K46,P$3)+SUMIFS(Transakce!$H46,Transakce!$L46,P$3)</f>
        <v>0</v>
      </c>
      <c r="Q34" s="113">
        <f>SUMIFS(Transakce!$G46,Transakce!$K46,Q$3)+SUMIFS(Transakce!$H46,Transakce!$L46,Q$3)</f>
        <v>0</v>
      </c>
      <c r="R34" s="113">
        <f>SUMIFS(Transakce!$G46,Transakce!$K46,R$3)+SUMIFS(Transakce!$H46,Transakce!$L46,R$3)</f>
        <v>0</v>
      </c>
      <c r="S34" s="113">
        <f>SUMIFS(Transakce!$G46,Transakce!$K46,S$3)+SUMIFS(Transakce!$H46,Transakce!$L46,S$3)</f>
        <v>0</v>
      </c>
      <c r="T34" s="113">
        <f>SUMIFS(Transakce!$G46,Transakce!$K46,T$3)+SUMIFS(Transakce!$H46,Transakce!$L46,T$3)</f>
        <v>0</v>
      </c>
      <c r="U34" s="113">
        <f>SUMIFS(Transakce!$G46,Transakce!$K46,U$3)+SUMIFS(Transakce!$H46,Transakce!$L46,U$3)</f>
        <v>0</v>
      </c>
      <c r="V34" s="113">
        <f>SUMIFS(Transakce!$G46,Transakce!$K46,V$3)+SUMIFS(Transakce!$H46,Transakce!$L46,V$3)</f>
        <v>0</v>
      </c>
      <c r="W34" s="113">
        <f>SUMIFS(Transakce!$G46,Transakce!$K46,W$3)+SUMIFS(Transakce!$H46,Transakce!$L46,W$3)</f>
        <v>0</v>
      </c>
      <c r="X34" s="113">
        <f>SUMIFS(Transakce!$G46,Transakce!$K46,X$3)+SUMIFS(Transakce!$H46,Transakce!$L46,X$3)</f>
        <v>0</v>
      </c>
      <c r="Y34" s="113">
        <f>SUMIFS(Transakce!$G46,Transakce!$K46,Y$3)+SUMIFS(Transakce!$H46,Transakce!$L46,Y$3)</f>
        <v>0</v>
      </c>
      <c r="Z34" s="113">
        <f>SUMIFS(Transakce!$G46,Transakce!$K46,Z$3)+SUMIFS(Transakce!$H46,Transakce!$L46,Z$3)</f>
        <v>0</v>
      </c>
      <c r="AA34" s="113">
        <f>SUMIFS(Transakce!$G46,Transakce!$K46,AA$3)+SUMIFS(Transakce!$H46,Transakce!$L46,AA$3)</f>
        <v>0</v>
      </c>
      <c r="AB34" s="113">
        <f>SUMIFS(Transakce!$G46,Transakce!$K46,AB$3)+SUMIFS(Transakce!$H46,Transakce!$L46,AB$3)</f>
        <v>0</v>
      </c>
      <c r="AC34" s="113">
        <f>SUMIFS(Transakce!$G46,Transakce!$K46,AC$3)+SUMIFS(Transakce!$H46,Transakce!$L46,AC$3)</f>
        <v>0</v>
      </c>
      <c r="AD34" s="113">
        <f>SUMIFS(Transakce!$G46,Transakce!$K46,AD$3)+SUMIFS(Transakce!$H46,Transakce!$L46,AD$3)</f>
        <v>0</v>
      </c>
      <c r="AE34" s="113">
        <f>SUMIFS(Transakce!$G46,Transakce!$K46,AE$3)+SUMIFS(Transakce!$H46,Transakce!$L46,AE$3)</f>
        <v>0</v>
      </c>
      <c r="AF34" s="113">
        <f>SUMIFS(Transakce!$G46,Transakce!$K46,AF$3)+SUMIFS(Transakce!$H46,Transakce!$L46,AF$3)</f>
        <v>0</v>
      </c>
      <c r="AG34" s="113">
        <f>SUMIFS(Transakce!$G46,Transakce!$K46,AG$3)+SUMIFS(Transakce!$H46,Transakce!$L46,AG$3)</f>
        <v>0</v>
      </c>
      <c r="AH34" s="123">
        <f>SUMIFS(Transakce!$G46,Transakce!$K46,AH$3)+SUMIFS(Transakce!$H46,Transakce!$L46,AH$3)</f>
        <v>0</v>
      </c>
    </row>
    <row r="35" spans="1:34" hidden="1">
      <c r="A35" s="122">
        <f>Transakce!A47</f>
        <v>0</v>
      </c>
      <c r="B35" s="115" t="str">
        <f>IF(ISTEXT(Transakce!B47),Transakce!B47,"")</f>
        <v/>
      </c>
      <c r="C35" s="116">
        <f>Transakce!C47</f>
        <v>0</v>
      </c>
      <c r="D35" s="127" t="str">
        <f>IF(ISTEXT(Transakce!D47),Transakce!D47,"")</f>
        <v/>
      </c>
      <c r="E35" s="127" t="str">
        <f>IF(ISTEXT(Transakce!E47),Transakce!E47,"")</f>
        <v/>
      </c>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23"/>
    </row>
    <row r="36" spans="1:34">
      <c r="A36" s="122">
        <f>Transakce!A48</f>
        <v>0</v>
      </c>
      <c r="B36" s="115" t="str">
        <f>IF(ISTEXT(Transakce!B48),Transakce!B48,"")</f>
        <v/>
      </c>
      <c r="C36" s="116">
        <f>Transakce!C48</f>
        <v>0</v>
      </c>
      <c r="D36" s="127" t="str">
        <f>IF(ISTEXT(Transakce!D48),Transakce!D48,"")</f>
        <v/>
      </c>
      <c r="E36" s="127" t="str">
        <f>IF(ISTEXT(Transakce!E48),Transakce!E48,"")</f>
        <v/>
      </c>
      <c r="F36" s="113">
        <f>Transakce!F48</f>
        <v>0</v>
      </c>
      <c r="G36" s="113">
        <f>Transakce!I48</f>
        <v>0</v>
      </c>
      <c r="H36" s="113">
        <f>SUMIFS(Transakce!$G48,Transakce!$K48,H$3)+SUMIFS(Transakce!$H48,Transakce!$L48,H$3)</f>
        <v>0</v>
      </c>
      <c r="I36" s="113">
        <f>SUMIFS(Transakce!$G48,Transakce!$K48,I$3)+SUMIFS(Transakce!$H48,Transakce!$L48,I$3)</f>
        <v>0</v>
      </c>
      <c r="J36" s="113">
        <f>SUMIFS(Transakce!$G48,Transakce!$K48,J$3)+SUMIFS(Transakce!$H48,Transakce!$L48,J$3)</f>
        <v>0</v>
      </c>
      <c r="K36" s="113">
        <f>SUMIFS(Transakce!$G48,Transakce!$K48,K$3)+SUMIFS(Transakce!$H48,Transakce!$L48,K$3)</f>
        <v>0</v>
      </c>
      <c r="L36" s="113">
        <f>SUMIFS(Transakce!$G48,Transakce!$K48,L$3)+SUMIFS(Transakce!$H48,Transakce!$L48,L$3)</f>
        <v>0</v>
      </c>
      <c r="M36" s="113">
        <f>SUMIFS(Transakce!$G48,Transakce!$K48,M$3)+SUMIFS(Transakce!$H48,Transakce!$L48,M$3)</f>
        <v>0</v>
      </c>
      <c r="N36" s="113">
        <f>SUMIFS(Transakce!$G48,Transakce!$K48,N$3)+SUMIFS(Transakce!$H48,Transakce!$L48,N$3)</f>
        <v>0</v>
      </c>
      <c r="O36" s="113">
        <f>SUMIFS(Transakce!$G48,Transakce!$K48,O$3)+SUMIFS(Transakce!$H48,Transakce!$L48,O$3)</f>
        <v>0</v>
      </c>
      <c r="P36" s="113">
        <f>SUMIFS(Transakce!$G48,Transakce!$K48,P$3)+SUMIFS(Transakce!$H48,Transakce!$L48,P$3)</f>
        <v>0</v>
      </c>
      <c r="Q36" s="113">
        <f>SUMIFS(Transakce!$G48,Transakce!$K48,Q$3)+SUMIFS(Transakce!$H48,Transakce!$L48,Q$3)</f>
        <v>0</v>
      </c>
      <c r="R36" s="113">
        <f>SUMIFS(Transakce!$G48,Transakce!$K48,R$3)+SUMIFS(Transakce!$H48,Transakce!$L48,R$3)</f>
        <v>0</v>
      </c>
      <c r="S36" s="113">
        <f>SUMIFS(Transakce!$G48,Transakce!$K48,S$3)+SUMIFS(Transakce!$H48,Transakce!$L48,S$3)</f>
        <v>0</v>
      </c>
      <c r="T36" s="113">
        <f>SUMIFS(Transakce!$G48,Transakce!$K48,T$3)+SUMIFS(Transakce!$H48,Transakce!$L48,T$3)</f>
        <v>0</v>
      </c>
      <c r="U36" s="113">
        <f>SUMIFS(Transakce!$G48,Transakce!$K48,U$3)+SUMIFS(Transakce!$H48,Transakce!$L48,U$3)</f>
        <v>0</v>
      </c>
      <c r="V36" s="113">
        <f>SUMIFS(Transakce!$G48,Transakce!$K48,V$3)+SUMIFS(Transakce!$H48,Transakce!$L48,V$3)</f>
        <v>0</v>
      </c>
      <c r="W36" s="113">
        <f>SUMIFS(Transakce!$G48,Transakce!$K48,W$3)+SUMIFS(Transakce!$H48,Transakce!$L48,W$3)</f>
        <v>0</v>
      </c>
      <c r="X36" s="113">
        <f>SUMIFS(Transakce!$G48,Transakce!$K48,X$3)+SUMIFS(Transakce!$H48,Transakce!$L48,X$3)</f>
        <v>0</v>
      </c>
      <c r="Y36" s="113">
        <f>SUMIFS(Transakce!$G48,Transakce!$K48,Y$3)+SUMIFS(Transakce!$H48,Transakce!$L48,Y$3)</f>
        <v>0</v>
      </c>
      <c r="Z36" s="113">
        <f>SUMIFS(Transakce!$G48,Transakce!$K48,Z$3)+SUMIFS(Transakce!$H48,Transakce!$L48,Z$3)</f>
        <v>0</v>
      </c>
      <c r="AA36" s="113">
        <f>SUMIFS(Transakce!$G48,Transakce!$K48,AA$3)+SUMIFS(Transakce!$H48,Transakce!$L48,AA$3)</f>
        <v>0</v>
      </c>
      <c r="AB36" s="113">
        <f>SUMIFS(Transakce!$G48,Transakce!$K48,AB$3)+SUMIFS(Transakce!$H48,Transakce!$L48,AB$3)</f>
        <v>0</v>
      </c>
      <c r="AC36" s="113">
        <f>SUMIFS(Transakce!$G48,Transakce!$K48,AC$3)+SUMIFS(Transakce!$H48,Transakce!$L48,AC$3)</f>
        <v>0</v>
      </c>
      <c r="AD36" s="113">
        <f>SUMIFS(Transakce!$G48,Transakce!$K48,AD$3)+SUMIFS(Transakce!$H48,Transakce!$L48,AD$3)</f>
        <v>0</v>
      </c>
      <c r="AE36" s="113">
        <f>SUMIFS(Transakce!$G48,Transakce!$K48,AE$3)+SUMIFS(Transakce!$H48,Transakce!$L48,AE$3)</f>
        <v>0</v>
      </c>
      <c r="AF36" s="113">
        <f>SUMIFS(Transakce!$G48,Transakce!$K48,AF$3)+SUMIFS(Transakce!$H48,Transakce!$L48,AF$3)</f>
        <v>0</v>
      </c>
      <c r="AG36" s="113">
        <f>SUMIFS(Transakce!$G48,Transakce!$K48,AG$3)+SUMIFS(Transakce!$H48,Transakce!$L48,AG$3)</f>
        <v>0</v>
      </c>
      <c r="AH36" s="123">
        <f>SUMIFS(Transakce!$G48,Transakce!$K48,AH$3)+SUMIFS(Transakce!$H48,Transakce!$L48,AH$3)</f>
        <v>0</v>
      </c>
    </row>
    <row r="37" spans="1:34" hidden="1">
      <c r="A37" s="122">
        <f>Transakce!A49</f>
        <v>0</v>
      </c>
      <c r="B37" s="115" t="str">
        <f>IF(ISTEXT(Transakce!B49),Transakce!B49,"")</f>
        <v/>
      </c>
      <c r="C37" s="116">
        <f>Transakce!C49</f>
        <v>0</v>
      </c>
      <c r="D37" s="127" t="str">
        <f>IF(ISTEXT(Transakce!D49),Transakce!D49,"")</f>
        <v/>
      </c>
      <c r="E37" s="127" t="str">
        <f>IF(ISTEXT(Transakce!E49),Transakce!E49,"")</f>
        <v/>
      </c>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23"/>
    </row>
    <row r="38" spans="1:34">
      <c r="A38" s="122">
        <f>Transakce!A50</f>
        <v>0</v>
      </c>
      <c r="B38" s="115" t="str">
        <f>IF(ISTEXT(Transakce!B50),Transakce!B50,"")</f>
        <v/>
      </c>
      <c r="C38" s="116">
        <f>Transakce!C50</f>
        <v>0</v>
      </c>
      <c r="D38" s="127" t="str">
        <f>IF(ISTEXT(Transakce!D50),Transakce!D50,"")</f>
        <v/>
      </c>
      <c r="E38" s="127" t="str">
        <f>IF(ISTEXT(Transakce!E50),Transakce!E50,"")</f>
        <v/>
      </c>
      <c r="F38" s="113">
        <f>Transakce!F50</f>
        <v>0</v>
      </c>
      <c r="G38" s="113">
        <f>Transakce!I50</f>
        <v>0</v>
      </c>
      <c r="H38" s="113">
        <f>SUMIFS(Transakce!$G50,Transakce!$K50,H$3)+SUMIFS(Transakce!$H50,Transakce!$L50,H$3)</f>
        <v>0</v>
      </c>
      <c r="I38" s="113">
        <f>SUMIFS(Transakce!$G50,Transakce!$K50,I$3)+SUMIFS(Transakce!$H50,Transakce!$L50,I$3)</f>
        <v>0</v>
      </c>
      <c r="J38" s="113">
        <f>SUMIFS(Transakce!$G50,Transakce!$K50,J$3)+SUMIFS(Transakce!$H50,Transakce!$L50,J$3)</f>
        <v>0</v>
      </c>
      <c r="K38" s="113">
        <f>SUMIFS(Transakce!$G50,Transakce!$K50,K$3)+SUMIFS(Transakce!$H50,Transakce!$L50,K$3)</f>
        <v>0</v>
      </c>
      <c r="L38" s="113">
        <f>SUMIFS(Transakce!$G50,Transakce!$K50,L$3)+SUMIFS(Transakce!$H50,Transakce!$L50,L$3)</f>
        <v>0</v>
      </c>
      <c r="M38" s="113">
        <f>SUMIFS(Transakce!$G50,Transakce!$K50,M$3)+SUMIFS(Transakce!$H50,Transakce!$L50,M$3)</f>
        <v>0</v>
      </c>
      <c r="N38" s="113">
        <f>SUMIFS(Transakce!$G50,Transakce!$K50,N$3)+SUMIFS(Transakce!$H50,Transakce!$L50,N$3)</f>
        <v>0</v>
      </c>
      <c r="O38" s="113">
        <f>SUMIFS(Transakce!$G50,Transakce!$K50,O$3)+SUMIFS(Transakce!$H50,Transakce!$L50,O$3)</f>
        <v>0</v>
      </c>
      <c r="P38" s="113">
        <f>SUMIFS(Transakce!$G50,Transakce!$K50,P$3)+SUMIFS(Transakce!$H50,Transakce!$L50,P$3)</f>
        <v>0</v>
      </c>
      <c r="Q38" s="113">
        <f>SUMIFS(Transakce!$G50,Transakce!$K50,Q$3)+SUMIFS(Transakce!$H50,Transakce!$L50,Q$3)</f>
        <v>0</v>
      </c>
      <c r="R38" s="113">
        <f>SUMIFS(Transakce!$G50,Transakce!$K50,R$3)+SUMIFS(Transakce!$H50,Transakce!$L50,R$3)</f>
        <v>0</v>
      </c>
      <c r="S38" s="113">
        <f>SUMIFS(Transakce!$G50,Transakce!$K50,S$3)+SUMIFS(Transakce!$H50,Transakce!$L50,S$3)</f>
        <v>0</v>
      </c>
      <c r="T38" s="113">
        <f>SUMIFS(Transakce!$G50,Transakce!$K50,T$3)+SUMIFS(Transakce!$H50,Transakce!$L50,T$3)</f>
        <v>0</v>
      </c>
      <c r="U38" s="113">
        <f>SUMIFS(Transakce!$G50,Transakce!$K50,U$3)+SUMIFS(Transakce!$H50,Transakce!$L50,U$3)</f>
        <v>0</v>
      </c>
      <c r="V38" s="113">
        <f>SUMIFS(Transakce!$G50,Transakce!$K50,V$3)+SUMIFS(Transakce!$H50,Transakce!$L50,V$3)</f>
        <v>0</v>
      </c>
      <c r="W38" s="113">
        <f>SUMIFS(Transakce!$G50,Transakce!$K50,W$3)+SUMIFS(Transakce!$H50,Transakce!$L50,W$3)</f>
        <v>0</v>
      </c>
      <c r="X38" s="113">
        <f>SUMIFS(Transakce!$G50,Transakce!$K50,X$3)+SUMIFS(Transakce!$H50,Transakce!$L50,X$3)</f>
        <v>0</v>
      </c>
      <c r="Y38" s="113">
        <f>SUMIFS(Transakce!$G50,Transakce!$K50,Y$3)+SUMIFS(Transakce!$H50,Transakce!$L50,Y$3)</f>
        <v>0</v>
      </c>
      <c r="Z38" s="113">
        <f>SUMIFS(Transakce!$G50,Transakce!$K50,Z$3)+SUMIFS(Transakce!$H50,Transakce!$L50,Z$3)</f>
        <v>0</v>
      </c>
      <c r="AA38" s="113">
        <f>SUMIFS(Transakce!$G50,Transakce!$K50,AA$3)+SUMIFS(Transakce!$H50,Transakce!$L50,AA$3)</f>
        <v>0</v>
      </c>
      <c r="AB38" s="113">
        <f>SUMIFS(Transakce!$G50,Transakce!$K50,AB$3)+SUMIFS(Transakce!$H50,Transakce!$L50,AB$3)</f>
        <v>0</v>
      </c>
      <c r="AC38" s="113">
        <f>SUMIFS(Transakce!$G50,Transakce!$K50,AC$3)+SUMIFS(Transakce!$H50,Transakce!$L50,AC$3)</f>
        <v>0</v>
      </c>
      <c r="AD38" s="113">
        <f>SUMIFS(Transakce!$G50,Transakce!$K50,AD$3)+SUMIFS(Transakce!$H50,Transakce!$L50,AD$3)</f>
        <v>0</v>
      </c>
      <c r="AE38" s="113">
        <f>SUMIFS(Transakce!$G50,Transakce!$K50,AE$3)+SUMIFS(Transakce!$H50,Transakce!$L50,AE$3)</f>
        <v>0</v>
      </c>
      <c r="AF38" s="113">
        <f>SUMIFS(Transakce!$G50,Transakce!$K50,AF$3)+SUMIFS(Transakce!$H50,Transakce!$L50,AF$3)</f>
        <v>0</v>
      </c>
      <c r="AG38" s="113">
        <f>SUMIFS(Transakce!$G50,Transakce!$K50,AG$3)+SUMIFS(Transakce!$H50,Transakce!$L50,AG$3)</f>
        <v>0</v>
      </c>
      <c r="AH38" s="123">
        <f>SUMIFS(Transakce!$G50,Transakce!$K50,AH$3)+SUMIFS(Transakce!$H50,Transakce!$L50,AH$3)</f>
        <v>0</v>
      </c>
    </row>
    <row r="39" spans="1:34" hidden="1">
      <c r="A39" s="122">
        <f>Transakce!A51</f>
        <v>0</v>
      </c>
      <c r="B39" s="115" t="str">
        <f>IF(ISTEXT(Transakce!B51),Transakce!B51,"")</f>
        <v/>
      </c>
      <c r="C39" s="116">
        <f>Transakce!C51</f>
        <v>0</v>
      </c>
      <c r="D39" s="127" t="str">
        <f>IF(ISTEXT(Transakce!D51),Transakce!D51,"")</f>
        <v/>
      </c>
      <c r="E39" s="127" t="str">
        <f>IF(ISTEXT(Transakce!E51),Transakce!E51,"")</f>
        <v/>
      </c>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23"/>
    </row>
    <row r="40" spans="1:34">
      <c r="A40" s="122">
        <f>Transakce!A52</f>
        <v>0</v>
      </c>
      <c r="B40" s="115" t="str">
        <f>IF(ISTEXT(Transakce!B52),Transakce!B52,"")</f>
        <v/>
      </c>
      <c r="C40" s="116">
        <f>Transakce!C52</f>
        <v>0</v>
      </c>
      <c r="D40" s="127" t="str">
        <f>IF(ISTEXT(Transakce!D52),Transakce!D52,"")</f>
        <v/>
      </c>
      <c r="E40" s="127" t="str">
        <f>IF(ISTEXT(Transakce!E52),Transakce!E52,"")</f>
        <v/>
      </c>
      <c r="F40" s="113">
        <f>Transakce!F52</f>
        <v>0</v>
      </c>
      <c r="G40" s="113">
        <f>Transakce!I52</f>
        <v>0</v>
      </c>
      <c r="H40" s="113">
        <f>SUMIFS(Transakce!$G52,Transakce!$K52,H$3)+SUMIFS(Transakce!$H52,Transakce!$L52,H$3)</f>
        <v>0</v>
      </c>
      <c r="I40" s="113">
        <f>SUMIFS(Transakce!$G52,Transakce!$K52,I$3)+SUMIFS(Transakce!$H52,Transakce!$L52,I$3)</f>
        <v>0</v>
      </c>
      <c r="J40" s="113">
        <f>SUMIFS(Transakce!$G52,Transakce!$K52,J$3)+SUMIFS(Transakce!$H52,Transakce!$L52,J$3)</f>
        <v>0</v>
      </c>
      <c r="K40" s="113">
        <f>SUMIFS(Transakce!$G52,Transakce!$K52,K$3)+SUMIFS(Transakce!$H52,Transakce!$L52,K$3)</f>
        <v>0</v>
      </c>
      <c r="L40" s="113">
        <f>SUMIFS(Transakce!$G52,Transakce!$K52,L$3)+SUMIFS(Transakce!$H52,Transakce!$L52,L$3)</f>
        <v>0</v>
      </c>
      <c r="M40" s="113">
        <f>SUMIFS(Transakce!$G52,Transakce!$K52,M$3)+SUMIFS(Transakce!$H52,Transakce!$L52,M$3)</f>
        <v>0</v>
      </c>
      <c r="N40" s="113">
        <f>SUMIFS(Transakce!$G52,Transakce!$K52,N$3)+SUMIFS(Transakce!$H52,Transakce!$L52,N$3)</f>
        <v>0</v>
      </c>
      <c r="O40" s="113">
        <f>SUMIFS(Transakce!$G52,Transakce!$K52,O$3)+SUMIFS(Transakce!$H52,Transakce!$L52,O$3)</f>
        <v>0</v>
      </c>
      <c r="P40" s="113">
        <f>SUMIFS(Transakce!$G52,Transakce!$K52,P$3)+SUMIFS(Transakce!$H52,Transakce!$L52,P$3)</f>
        <v>0</v>
      </c>
      <c r="Q40" s="113">
        <f>SUMIFS(Transakce!$G52,Transakce!$K52,Q$3)+SUMIFS(Transakce!$H52,Transakce!$L52,Q$3)</f>
        <v>0</v>
      </c>
      <c r="R40" s="113">
        <f>SUMIFS(Transakce!$G52,Transakce!$K52,R$3)+SUMIFS(Transakce!$H52,Transakce!$L52,R$3)</f>
        <v>0</v>
      </c>
      <c r="S40" s="113">
        <f>SUMIFS(Transakce!$G52,Transakce!$K52,S$3)+SUMIFS(Transakce!$H52,Transakce!$L52,S$3)</f>
        <v>0</v>
      </c>
      <c r="T40" s="113">
        <f>SUMIFS(Transakce!$G52,Transakce!$K52,T$3)+SUMIFS(Transakce!$H52,Transakce!$L52,T$3)</f>
        <v>0</v>
      </c>
      <c r="U40" s="113">
        <f>SUMIFS(Transakce!$G52,Transakce!$K52,U$3)+SUMIFS(Transakce!$H52,Transakce!$L52,U$3)</f>
        <v>0</v>
      </c>
      <c r="V40" s="113">
        <f>SUMIFS(Transakce!$G52,Transakce!$K52,V$3)+SUMIFS(Transakce!$H52,Transakce!$L52,V$3)</f>
        <v>0</v>
      </c>
      <c r="W40" s="113">
        <f>SUMIFS(Transakce!$G52,Transakce!$K52,W$3)+SUMIFS(Transakce!$H52,Transakce!$L52,W$3)</f>
        <v>0</v>
      </c>
      <c r="X40" s="113">
        <f>SUMIFS(Transakce!$G52,Transakce!$K52,X$3)+SUMIFS(Transakce!$H52,Transakce!$L52,X$3)</f>
        <v>0</v>
      </c>
      <c r="Y40" s="113">
        <f>SUMIFS(Transakce!$G52,Transakce!$K52,Y$3)+SUMIFS(Transakce!$H52,Transakce!$L52,Y$3)</f>
        <v>0</v>
      </c>
      <c r="Z40" s="113">
        <f>SUMIFS(Transakce!$G52,Transakce!$K52,Z$3)+SUMIFS(Transakce!$H52,Transakce!$L52,Z$3)</f>
        <v>0</v>
      </c>
      <c r="AA40" s="113">
        <f>SUMIFS(Transakce!$G52,Transakce!$K52,AA$3)+SUMIFS(Transakce!$H52,Transakce!$L52,AA$3)</f>
        <v>0</v>
      </c>
      <c r="AB40" s="113">
        <f>SUMIFS(Transakce!$G52,Transakce!$K52,AB$3)+SUMIFS(Transakce!$H52,Transakce!$L52,AB$3)</f>
        <v>0</v>
      </c>
      <c r="AC40" s="113">
        <f>SUMIFS(Transakce!$G52,Transakce!$K52,AC$3)+SUMIFS(Transakce!$H52,Transakce!$L52,AC$3)</f>
        <v>0</v>
      </c>
      <c r="AD40" s="113">
        <f>SUMIFS(Transakce!$G52,Transakce!$K52,AD$3)+SUMIFS(Transakce!$H52,Transakce!$L52,AD$3)</f>
        <v>0</v>
      </c>
      <c r="AE40" s="113">
        <f>SUMIFS(Transakce!$G52,Transakce!$K52,AE$3)+SUMIFS(Transakce!$H52,Transakce!$L52,AE$3)</f>
        <v>0</v>
      </c>
      <c r="AF40" s="113">
        <f>SUMIFS(Transakce!$G52,Transakce!$K52,AF$3)+SUMIFS(Transakce!$H52,Transakce!$L52,AF$3)</f>
        <v>0</v>
      </c>
      <c r="AG40" s="113">
        <f>SUMIFS(Transakce!$G52,Transakce!$K52,AG$3)+SUMIFS(Transakce!$H52,Transakce!$L52,AG$3)</f>
        <v>0</v>
      </c>
      <c r="AH40" s="123">
        <f>SUMIFS(Transakce!$G52,Transakce!$K52,AH$3)+SUMIFS(Transakce!$H52,Transakce!$L52,AH$3)</f>
        <v>0</v>
      </c>
    </row>
    <row r="41" spans="1:34" hidden="1">
      <c r="A41" s="122">
        <f>Transakce!A53</f>
        <v>0</v>
      </c>
      <c r="B41" s="115" t="str">
        <f>IF(ISTEXT(Transakce!B53),Transakce!B53,"")</f>
        <v/>
      </c>
      <c r="C41" s="116">
        <f>Transakce!C53</f>
        <v>0</v>
      </c>
      <c r="D41" s="127" t="str">
        <f>IF(ISTEXT(Transakce!D53),Transakce!D53,"")</f>
        <v/>
      </c>
      <c r="E41" s="127" t="str">
        <f>IF(ISTEXT(Transakce!E53),Transakce!E53,"")</f>
        <v/>
      </c>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23"/>
    </row>
    <row r="42" spans="1:34">
      <c r="A42" s="122">
        <f>Transakce!A54</f>
        <v>0</v>
      </c>
      <c r="B42" s="115" t="str">
        <f>IF(ISTEXT(Transakce!B54),Transakce!B54,"")</f>
        <v/>
      </c>
      <c r="C42" s="116">
        <f>Transakce!C54</f>
        <v>0</v>
      </c>
      <c r="D42" s="127" t="str">
        <f>IF(ISTEXT(Transakce!D54),Transakce!D54,"")</f>
        <v/>
      </c>
      <c r="E42" s="127" t="str">
        <f>IF(ISTEXT(Transakce!E54),Transakce!E54,"")</f>
        <v/>
      </c>
      <c r="F42" s="113">
        <f>Transakce!F54</f>
        <v>0</v>
      </c>
      <c r="G42" s="113">
        <f>Transakce!I54</f>
        <v>0</v>
      </c>
      <c r="H42" s="113">
        <f>SUMIFS(Transakce!$G54,Transakce!$K54,H$3)+SUMIFS(Transakce!$H54,Transakce!$L54,H$3)</f>
        <v>0</v>
      </c>
      <c r="I42" s="113">
        <f>SUMIFS(Transakce!$G54,Transakce!$K54,I$3)+SUMIFS(Transakce!$H54,Transakce!$L54,I$3)</f>
        <v>0</v>
      </c>
      <c r="J42" s="113">
        <f>SUMIFS(Transakce!$G54,Transakce!$K54,J$3)+SUMIFS(Transakce!$H54,Transakce!$L54,J$3)</f>
        <v>0</v>
      </c>
      <c r="K42" s="113">
        <f>SUMIFS(Transakce!$G54,Transakce!$K54,K$3)+SUMIFS(Transakce!$H54,Transakce!$L54,K$3)</f>
        <v>0</v>
      </c>
      <c r="L42" s="113">
        <f>SUMIFS(Transakce!$G54,Transakce!$K54,L$3)+SUMIFS(Transakce!$H54,Transakce!$L54,L$3)</f>
        <v>0</v>
      </c>
      <c r="M42" s="113">
        <f>SUMIFS(Transakce!$G54,Transakce!$K54,M$3)+SUMIFS(Transakce!$H54,Transakce!$L54,M$3)</f>
        <v>0</v>
      </c>
      <c r="N42" s="113">
        <f>SUMIFS(Transakce!$G54,Transakce!$K54,N$3)+SUMIFS(Transakce!$H54,Transakce!$L54,N$3)</f>
        <v>0</v>
      </c>
      <c r="O42" s="113">
        <f>SUMIFS(Transakce!$G54,Transakce!$K54,O$3)+SUMIFS(Transakce!$H54,Transakce!$L54,O$3)</f>
        <v>0</v>
      </c>
      <c r="P42" s="113">
        <f>SUMIFS(Transakce!$G54,Transakce!$K54,P$3)+SUMIFS(Transakce!$H54,Transakce!$L54,P$3)</f>
        <v>0</v>
      </c>
      <c r="Q42" s="113">
        <f>SUMIFS(Transakce!$G54,Transakce!$K54,Q$3)+SUMIFS(Transakce!$H54,Transakce!$L54,Q$3)</f>
        <v>0</v>
      </c>
      <c r="R42" s="113">
        <f>SUMIFS(Transakce!$G54,Transakce!$K54,R$3)+SUMIFS(Transakce!$H54,Transakce!$L54,R$3)</f>
        <v>0</v>
      </c>
      <c r="S42" s="113">
        <f>SUMIFS(Transakce!$G54,Transakce!$K54,S$3)+SUMIFS(Transakce!$H54,Transakce!$L54,S$3)</f>
        <v>0</v>
      </c>
      <c r="T42" s="113">
        <f>SUMIFS(Transakce!$G54,Transakce!$K54,T$3)+SUMIFS(Transakce!$H54,Transakce!$L54,T$3)</f>
        <v>0</v>
      </c>
      <c r="U42" s="113">
        <f>SUMIFS(Transakce!$G54,Transakce!$K54,U$3)+SUMIFS(Transakce!$H54,Transakce!$L54,U$3)</f>
        <v>0</v>
      </c>
      <c r="V42" s="113">
        <f>SUMIFS(Transakce!$G54,Transakce!$K54,V$3)+SUMIFS(Transakce!$H54,Transakce!$L54,V$3)</f>
        <v>0</v>
      </c>
      <c r="W42" s="113">
        <f>SUMIFS(Transakce!$G54,Transakce!$K54,W$3)+SUMIFS(Transakce!$H54,Transakce!$L54,W$3)</f>
        <v>0</v>
      </c>
      <c r="X42" s="113">
        <f>SUMIFS(Transakce!$G54,Transakce!$K54,X$3)+SUMIFS(Transakce!$H54,Transakce!$L54,X$3)</f>
        <v>0</v>
      </c>
      <c r="Y42" s="113">
        <f>SUMIFS(Transakce!$G54,Transakce!$K54,Y$3)+SUMIFS(Transakce!$H54,Transakce!$L54,Y$3)</f>
        <v>0</v>
      </c>
      <c r="Z42" s="113">
        <f>SUMIFS(Transakce!$G54,Transakce!$K54,Z$3)+SUMIFS(Transakce!$H54,Transakce!$L54,Z$3)</f>
        <v>0</v>
      </c>
      <c r="AA42" s="113">
        <f>SUMIFS(Transakce!$G54,Transakce!$K54,AA$3)+SUMIFS(Transakce!$H54,Transakce!$L54,AA$3)</f>
        <v>0</v>
      </c>
      <c r="AB42" s="113">
        <f>SUMIFS(Transakce!$G54,Transakce!$K54,AB$3)+SUMIFS(Transakce!$H54,Transakce!$L54,AB$3)</f>
        <v>0</v>
      </c>
      <c r="AC42" s="113">
        <f>SUMIFS(Transakce!$G54,Transakce!$K54,AC$3)+SUMIFS(Transakce!$H54,Transakce!$L54,AC$3)</f>
        <v>0</v>
      </c>
      <c r="AD42" s="113">
        <f>SUMIFS(Transakce!$G54,Transakce!$K54,AD$3)+SUMIFS(Transakce!$H54,Transakce!$L54,AD$3)</f>
        <v>0</v>
      </c>
      <c r="AE42" s="113">
        <f>SUMIFS(Transakce!$G54,Transakce!$K54,AE$3)+SUMIFS(Transakce!$H54,Transakce!$L54,AE$3)</f>
        <v>0</v>
      </c>
      <c r="AF42" s="113">
        <f>SUMIFS(Transakce!$G54,Transakce!$K54,AF$3)+SUMIFS(Transakce!$H54,Transakce!$L54,AF$3)</f>
        <v>0</v>
      </c>
      <c r="AG42" s="113">
        <f>SUMIFS(Transakce!$G54,Transakce!$K54,AG$3)+SUMIFS(Transakce!$H54,Transakce!$L54,AG$3)</f>
        <v>0</v>
      </c>
      <c r="AH42" s="123">
        <f>SUMIFS(Transakce!$G54,Transakce!$K54,AH$3)+SUMIFS(Transakce!$H54,Transakce!$L54,AH$3)</f>
        <v>0</v>
      </c>
    </row>
    <row r="43" spans="1:34" hidden="1">
      <c r="A43" s="122">
        <f>Transakce!A55</f>
        <v>0</v>
      </c>
      <c r="B43" s="115" t="str">
        <f>IF(ISTEXT(Transakce!B55),Transakce!B55,"")</f>
        <v/>
      </c>
      <c r="C43" s="116">
        <f>Transakce!C55</f>
        <v>0</v>
      </c>
      <c r="D43" s="127" t="str">
        <f>IF(ISTEXT(Transakce!D55),Transakce!D55,"")</f>
        <v/>
      </c>
      <c r="E43" s="127" t="str">
        <f>IF(ISTEXT(Transakce!E55),Transakce!E55,"")</f>
        <v/>
      </c>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23"/>
    </row>
    <row r="44" spans="1:34">
      <c r="A44" s="122">
        <f>Transakce!A56</f>
        <v>0</v>
      </c>
      <c r="B44" s="115" t="str">
        <f>IF(ISTEXT(Transakce!B56),Transakce!B56,"")</f>
        <v/>
      </c>
      <c r="C44" s="116">
        <f>Transakce!C56</f>
        <v>0</v>
      </c>
      <c r="D44" s="127" t="str">
        <f>IF(ISTEXT(Transakce!D56),Transakce!D56,"")</f>
        <v/>
      </c>
      <c r="E44" s="127" t="str">
        <f>IF(ISTEXT(Transakce!E56),Transakce!E56,"")</f>
        <v/>
      </c>
      <c r="F44" s="113">
        <f>Transakce!F56</f>
        <v>0</v>
      </c>
      <c r="G44" s="113">
        <f>Transakce!I56</f>
        <v>0</v>
      </c>
      <c r="H44" s="113">
        <f>SUMIFS(Transakce!$G56,Transakce!$K56,H$3)+SUMIFS(Transakce!$H56,Transakce!$L56,H$3)</f>
        <v>0</v>
      </c>
      <c r="I44" s="113">
        <f>SUMIFS(Transakce!$G56,Transakce!$K56,I$3)+SUMIFS(Transakce!$H56,Transakce!$L56,I$3)</f>
        <v>0</v>
      </c>
      <c r="J44" s="113">
        <f>SUMIFS(Transakce!$G56,Transakce!$K56,J$3)+SUMIFS(Transakce!$H56,Transakce!$L56,J$3)</f>
        <v>0</v>
      </c>
      <c r="K44" s="113">
        <f>SUMIFS(Transakce!$G56,Transakce!$K56,K$3)+SUMIFS(Transakce!$H56,Transakce!$L56,K$3)</f>
        <v>0</v>
      </c>
      <c r="L44" s="113">
        <f>SUMIFS(Transakce!$G56,Transakce!$K56,L$3)+SUMIFS(Transakce!$H56,Transakce!$L56,L$3)</f>
        <v>0</v>
      </c>
      <c r="M44" s="113">
        <f>SUMIFS(Transakce!$G56,Transakce!$K56,M$3)+SUMIFS(Transakce!$H56,Transakce!$L56,M$3)</f>
        <v>0</v>
      </c>
      <c r="N44" s="113">
        <f>SUMIFS(Transakce!$G56,Transakce!$K56,N$3)+SUMIFS(Transakce!$H56,Transakce!$L56,N$3)</f>
        <v>0</v>
      </c>
      <c r="O44" s="113">
        <f>SUMIFS(Transakce!$G56,Transakce!$K56,O$3)+SUMIFS(Transakce!$H56,Transakce!$L56,O$3)</f>
        <v>0</v>
      </c>
      <c r="P44" s="113">
        <f>SUMIFS(Transakce!$G56,Transakce!$K56,P$3)+SUMIFS(Transakce!$H56,Transakce!$L56,P$3)</f>
        <v>0</v>
      </c>
      <c r="Q44" s="113">
        <f>SUMIFS(Transakce!$G56,Transakce!$K56,Q$3)+SUMIFS(Transakce!$H56,Transakce!$L56,Q$3)</f>
        <v>0</v>
      </c>
      <c r="R44" s="113">
        <f>SUMIFS(Transakce!$G56,Transakce!$K56,R$3)+SUMIFS(Transakce!$H56,Transakce!$L56,R$3)</f>
        <v>0</v>
      </c>
      <c r="S44" s="113">
        <f>SUMIFS(Transakce!$G56,Transakce!$K56,S$3)+SUMIFS(Transakce!$H56,Transakce!$L56,S$3)</f>
        <v>0</v>
      </c>
      <c r="T44" s="113">
        <f>SUMIFS(Transakce!$G56,Transakce!$K56,T$3)+SUMIFS(Transakce!$H56,Transakce!$L56,T$3)</f>
        <v>0</v>
      </c>
      <c r="U44" s="113">
        <f>SUMIFS(Transakce!$G56,Transakce!$K56,U$3)+SUMIFS(Transakce!$H56,Transakce!$L56,U$3)</f>
        <v>0</v>
      </c>
      <c r="V44" s="113">
        <f>SUMIFS(Transakce!$G56,Transakce!$K56,V$3)+SUMIFS(Transakce!$H56,Transakce!$L56,V$3)</f>
        <v>0</v>
      </c>
      <c r="W44" s="113">
        <f>SUMIFS(Transakce!$G56,Transakce!$K56,W$3)+SUMIFS(Transakce!$H56,Transakce!$L56,W$3)</f>
        <v>0</v>
      </c>
      <c r="X44" s="113">
        <f>SUMIFS(Transakce!$G56,Transakce!$K56,X$3)+SUMIFS(Transakce!$H56,Transakce!$L56,X$3)</f>
        <v>0</v>
      </c>
      <c r="Y44" s="113">
        <f>SUMIFS(Transakce!$G56,Transakce!$K56,Y$3)+SUMIFS(Transakce!$H56,Transakce!$L56,Y$3)</f>
        <v>0</v>
      </c>
      <c r="Z44" s="113">
        <f>SUMIFS(Transakce!$G56,Transakce!$K56,Z$3)+SUMIFS(Transakce!$H56,Transakce!$L56,Z$3)</f>
        <v>0</v>
      </c>
      <c r="AA44" s="113">
        <f>SUMIFS(Transakce!$G56,Transakce!$K56,AA$3)+SUMIFS(Transakce!$H56,Transakce!$L56,AA$3)</f>
        <v>0</v>
      </c>
      <c r="AB44" s="113">
        <f>SUMIFS(Transakce!$G56,Transakce!$K56,AB$3)+SUMIFS(Transakce!$H56,Transakce!$L56,AB$3)</f>
        <v>0</v>
      </c>
      <c r="AC44" s="113">
        <f>SUMIFS(Transakce!$G56,Transakce!$K56,AC$3)+SUMIFS(Transakce!$H56,Transakce!$L56,AC$3)</f>
        <v>0</v>
      </c>
      <c r="AD44" s="113">
        <f>SUMIFS(Transakce!$G56,Transakce!$K56,AD$3)+SUMIFS(Transakce!$H56,Transakce!$L56,AD$3)</f>
        <v>0</v>
      </c>
      <c r="AE44" s="113">
        <f>SUMIFS(Transakce!$G56,Transakce!$K56,AE$3)+SUMIFS(Transakce!$H56,Transakce!$L56,AE$3)</f>
        <v>0</v>
      </c>
      <c r="AF44" s="113">
        <f>SUMIFS(Transakce!$G56,Transakce!$K56,AF$3)+SUMIFS(Transakce!$H56,Transakce!$L56,AF$3)</f>
        <v>0</v>
      </c>
      <c r="AG44" s="113">
        <f>SUMIFS(Transakce!$G56,Transakce!$K56,AG$3)+SUMIFS(Transakce!$H56,Transakce!$L56,AG$3)</f>
        <v>0</v>
      </c>
      <c r="AH44" s="123">
        <f>SUMIFS(Transakce!$G56,Transakce!$K56,AH$3)+SUMIFS(Transakce!$H56,Transakce!$L56,AH$3)</f>
        <v>0</v>
      </c>
    </row>
    <row r="45" spans="1:34" hidden="1">
      <c r="A45" s="122">
        <f>Transakce!A57</f>
        <v>0</v>
      </c>
      <c r="B45" s="115" t="str">
        <f>IF(ISTEXT(Transakce!B57),Transakce!B57,"")</f>
        <v/>
      </c>
      <c r="C45" s="116">
        <f>Transakce!C57</f>
        <v>0</v>
      </c>
      <c r="D45" s="127" t="str">
        <f>IF(ISTEXT(Transakce!D57),Transakce!D57,"")</f>
        <v/>
      </c>
      <c r="E45" s="127" t="str">
        <f>IF(ISTEXT(Transakce!E57),Transakce!E57,"")</f>
        <v/>
      </c>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23"/>
    </row>
    <row r="46" spans="1:34">
      <c r="A46" s="122">
        <f>Transakce!A58</f>
        <v>0</v>
      </c>
      <c r="B46" s="115" t="str">
        <f>IF(ISTEXT(Transakce!B58),Transakce!B58,"")</f>
        <v/>
      </c>
      <c r="C46" s="116">
        <f>Transakce!C58</f>
        <v>0</v>
      </c>
      <c r="D46" s="127" t="str">
        <f>IF(ISTEXT(Transakce!D58),Transakce!D58,"")</f>
        <v/>
      </c>
      <c r="E46" s="127" t="str">
        <f>IF(ISTEXT(Transakce!E58),Transakce!E58,"")</f>
        <v/>
      </c>
      <c r="F46" s="113">
        <f>Transakce!F58</f>
        <v>0</v>
      </c>
      <c r="G46" s="113">
        <f>Transakce!I58</f>
        <v>0</v>
      </c>
      <c r="H46" s="113">
        <f>SUMIFS(Transakce!$G58,Transakce!$K58,H$3)+SUMIFS(Transakce!$H58,Transakce!$L58,H$3)</f>
        <v>0</v>
      </c>
      <c r="I46" s="113">
        <f>SUMIFS(Transakce!$G58,Transakce!$K58,I$3)+SUMIFS(Transakce!$H58,Transakce!$L58,I$3)</f>
        <v>0</v>
      </c>
      <c r="J46" s="113">
        <f>SUMIFS(Transakce!$G58,Transakce!$K58,J$3)+SUMIFS(Transakce!$H58,Transakce!$L58,J$3)</f>
        <v>0</v>
      </c>
      <c r="K46" s="113">
        <f>SUMIFS(Transakce!$G58,Transakce!$K58,K$3)+SUMIFS(Transakce!$H58,Transakce!$L58,K$3)</f>
        <v>0</v>
      </c>
      <c r="L46" s="113">
        <f>SUMIFS(Transakce!$G58,Transakce!$K58,L$3)+SUMIFS(Transakce!$H58,Transakce!$L58,L$3)</f>
        <v>0</v>
      </c>
      <c r="M46" s="113">
        <f>SUMIFS(Transakce!$G58,Transakce!$K58,M$3)+SUMIFS(Transakce!$H58,Transakce!$L58,M$3)</f>
        <v>0</v>
      </c>
      <c r="N46" s="113">
        <f>SUMIFS(Transakce!$G58,Transakce!$K58,N$3)+SUMIFS(Transakce!$H58,Transakce!$L58,N$3)</f>
        <v>0</v>
      </c>
      <c r="O46" s="113">
        <f>SUMIFS(Transakce!$G58,Transakce!$K58,O$3)+SUMIFS(Transakce!$H58,Transakce!$L58,O$3)</f>
        <v>0</v>
      </c>
      <c r="P46" s="113">
        <f>SUMIFS(Transakce!$G58,Transakce!$K58,P$3)+SUMIFS(Transakce!$H58,Transakce!$L58,P$3)</f>
        <v>0</v>
      </c>
      <c r="Q46" s="113">
        <f>SUMIFS(Transakce!$G58,Transakce!$K58,Q$3)+SUMIFS(Transakce!$H58,Transakce!$L58,Q$3)</f>
        <v>0</v>
      </c>
      <c r="R46" s="113">
        <f>SUMIFS(Transakce!$G58,Transakce!$K58,R$3)+SUMIFS(Transakce!$H58,Transakce!$L58,R$3)</f>
        <v>0</v>
      </c>
      <c r="S46" s="113">
        <f>SUMIFS(Transakce!$G58,Transakce!$K58,S$3)+SUMIFS(Transakce!$H58,Transakce!$L58,S$3)</f>
        <v>0</v>
      </c>
      <c r="T46" s="113">
        <f>SUMIFS(Transakce!$G58,Transakce!$K58,T$3)+SUMIFS(Transakce!$H58,Transakce!$L58,T$3)</f>
        <v>0</v>
      </c>
      <c r="U46" s="113">
        <f>SUMIFS(Transakce!$G58,Transakce!$K58,U$3)+SUMIFS(Transakce!$H58,Transakce!$L58,U$3)</f>
        <v>0</v>
      </c>
      <c r="V46" s="113">
        <f>SUMIFS(Transakce!$G58,Transakce!$K58,V$3)+SUMIFS(Transakce!$H58,Transakce!$L58,V$3)</f>
        <v>0</v>
      </c>
      <c r="W46" s="113">
        <f>SUMIFS(Transakce!$G58,Transakce!$K58,W$3)+SUMIFS(Transakce!$H58,Transakce!$L58,W$3)</f>
        <v>0</v>
      </c>
      <c r="X46" s="113">
        <f>SUMIFS(Transakce!$G58,Transakce!$K58,X$3)+SUMIFS(Transakce!$H58,Transakce!$L58,X$3)</f>
        <v>0</v>
      </c>
      <c r="Y46" s="113">
        <f>SUMIFS(Transakce!$G58,Transakce!$K58,Y$3)+SUMIFS(Transakce!$H58,Transakce!$L58,Y$3)</f>
        <v>0</v>
      </c>
      <c r="Z46" s="113">
        <f>SUMIFS(Transakce!$G58,Transakce!$K58,Z$3)+SUMIFS(Transakce!$H58,Transakce!$L58,Z$3)</f>
        <v>0</v>
      </c>
      <c r="AA46" s="113">
        <f>SUMIFS(Transakce!$G58,Transakce!$K58,AA$3)+SUMIFS(Transakce!$H58,Transakce!$L58,AA$3)</f>
        <v>0</v>
      </c>
      <c r="AB46" s="113">
        <f>SUMIFS(Transakce!$G58,Transakce!$K58,AB$3)+SUMIFS(Transakce!$H58,Transakce!$L58,AB$3)</f>
        <v>0</v>
      </c>
      <c r="AC46" s="113">
        <f>SUMIFS(Transakce!$G58,Transakce!$K58,AC$3)+SUMIFS(Transakce!$H58,Transakce!$L58,AC$3)</f>
        <v>0</v>
      </c>
      <c r="AD46" s="113">
        <f>SUMIFS(Transakce!$G58,Transakce!$K58,AD$3)+SUMIFS(Transakce!$H58,Transakce!$L58,AD$3)</f>
        <v>0</v>
      </c>
      <c r="AE46" s="113">
        <f>SUMIFS(Transakce!$G58,Transakce!$K58,AE$3)+SUMIFS(Transakce!$H58,Transakce!$L58,AE$3)</f>
        <v>0</v>
      </c>
      <c r="AF46" s="113">
        <f>SUMIFS(Transakce!$G58,Transakce!$K58,AF$3)+SUMIFS(Transakce!$H58,Transakce!$L58,AF$3)</f>
        <v>0</v>
      </c>
      <c r="AG46" s="113">
        <f>SUMIFS(Transakce!$G58,Transakce!$K58,AG$3)+SUMIFS(Transakce!$H58,Transakce!$L58,AG$3)</f>
        <v>0</v>
      </c>
      <c r="AH46" s="123">
        <f>SUMIFS(Transakce!$G58,Transakce!$K58,AH$3)+SUMIFS(Transakce!$H58,Transakce!$L58,AH$3)</f>
        <v>0</v>
      </c>
    </row>
    <row r="47" spans="1:34" hidden="1">
      <c r="A47" s="122">
        <f>Transakce!A59</f>
        <v>0</v>
      </c>
      <c r="B47" s="115" t="str">
        <f>IF(ISTEXT(Transakce!B59),Transakce!B59,"")</f>
        <v/>
      </c>
      <c r="C47" s="116">
        <f>Transakce!C59</f>
        <v>0</v>
      </c>
      <c r="D47" s="127" t="str">
        <f>IF(ISTEXT(Transakce!D59),Transakce!D59,"")</f>
        <v/>
      </c>
      <c r="E47" s="127" t="str">
        <f>IF(ISTEXT(Transakce!E59),Transakce!E59,"")</f>
        <v/>
      </c>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23"/>
    </row>
    <row r="48" spans="1:34">
      <c r="A48" s="122">
        <f>Transakce!A60</f>
        <v>0</v>
      </c>
      <c r="B48" s="115" t="str">
        <f>IF(ISTEXT(Transakce!B60),Transakce!B60,"")</f>
        <v/>
      </c>
      <c r="C48" s="116">
        <f>Transakce!C60</f>
        <v>0</v>
      </c>
      <c r="D48" s="127" t="str">
        <f>IF(ISTEXT(Transakce!D60),Transakce!D60,"")</f>
        <v/>
      </c>
      <c r="E48" s="127" t="str">
        <f>IF(ISTEXT(Transakce!E60),Transakce!E60,"")</f>
        <v/>
      </c>
      <c r="F48" s="113">
        <f>Transakce!F60</f>
        <v>0</v>
      </c>
      <c r="G48" s="113">
        <f>Transakce!I60</f>
        <v>0</v>
      </c>
      <c r="H48" s="113">
        <f>SUMIFS(Transakce!$G60,Transakce!$K60,H$3)+SUMIFS(Transakce!$H60,Transakce!$L60,H$3)</f>
        <v>0</v>
      </c>
      <c r="I48" s="113">
        <f>SUMIFS(Transakce!$G60,Transakce!$K60,I$3)+SUMIFS(Transakce!$H60,Transakce!$L60,I$3)</f>
        <v>0</v>
      </c>
      <c r="J48" s="113">
        <f>SUMIFS(Transakce!$G60,Transakce!$K60,J$3)+SUMIFS(Transakce!$H60,Transakce!$L60,J$3)</f>
        <v>0</v>
      </c>
      <c r="K48" s="113">
        <f>SUMIFS(Transakce!$G60,Transakce!$K60,K$3)+SUMIFS(Transakce!$H60,Transakce!$L60,K$3)</f>
        <v>0</v>
      </c>
      <c r="L48" s="113">
        <f>SUMIFS(Transakce!$G60,Transakce!$K60,L$3)+SUMIFS(Transakce!$H60,Transakce!$L60,L$3)</f>
        <v>0</v>
      </c>
      <c r="M48" s="113">
        <f>SUMIFS(Transakce!$G60,Transakce!$K60,M$3)+SUMIFS(Transakce!$H60,Transakce!$L60,M$3)</f>
        <v>0</v>
      </c>
      <c r="N48" s="113">
        <f>SUMIFS(Transakce!$G60,Transakce!$K60,N$3)+SUMIFS(Transakce!$H60,Transakce!$L60,N$3)</f>
        <v>0</v>
      </c>
      <c r="O48" s="113">
        <f>SUMIFS(Transakce!$G60,Transakce!$K60,O$3)+SUMIFS(Transakce!$H60,Transakce!$L60,O$3)</f>
        <v>0</v>
      </c>
      <c r="P48" s="113">
        <f>SUMIFS(Transakce!$G60,Transakce!$K60,P$3)+SUMIFS(Transakce!$H60,Transakce!$L60,P$3)</f>
        <v>0</v>
      </c>
      <c r="Q48" s="113">
        <f>SUMIFS(Transakce!$G60,Transakce!$K60,Q$3)+SUMIFS(Transakce!$H60,Transakce!$L60,Q$3)</f>
        <v>0</v>
      </c>
      <c r="R48" s="113">
        <f>SUMIFS(Transakce!$G60,Transakce!$K60,R$3)+SUMIFS(Transakce!$H60,Transakce!$L60,R$3)</f>
        <v>0</v>
      </c>
      <c r="S48" s="113">
        <f>SUMIFS(Transakce!$G60,Transakce!$K60,S$3)+SUMIFS(Transakce!$H60,Transakce!$L60,S$3)</f>
        <v>0</v>
      </c>
      <c r="T48" s="113">
        <f>SUMIFS(Transakce!$G60,Transakce!$K60,T$3)+SUMIFS(Transakce!$H60,Transakce!$L60,T$3)</f>
        <v>0</v>
      </c>
      <c r="U48" s="113">
        <f>SUMIFS(Transakce!$G60,Transakce!$K60,U$3)+SUMIFS(Transakce!$H60,Transakce!$L60,U$3)</f>
        <v>0</v>
      </c>
      <c r="V48" s="113">
        <f>SUMIFS(Transakce!$G60,Transakce!$K60,V$3)+SUMIFS(Transakce!$H60,Transakce!$L60,V$3)</f>
        <v>0</v>
      </c>
      <c r="W48" s="113">
        <f>SUMIFS(Transakce!$G60,Transakce!$K60,W$3)+SUMIFS(Transakce!$H60,Transakce!$L60,W$3)</f>
        <v>0</v>
      </c>
      <c r="X48" s="113">
        <f>SUMIFS(Transakce!$G60,Transakce!$K60,X$3)+SUMIFS(Transakce!$H60,Transakce!$L60,X$3)</f>
        <v>0</v>
      </c>
      <c r="Y48" s="113">
        <f>SUMIFS(Transakce!$G60,Transakce!$K60,Y$3)+SUMIFS(Transakce!$H60,Transakce!$L60,Y$3)</f>
        <v>0</v>
      </c>
      <c r="Z48" s="113">
        <f>SUMIFS(Transakce!$G60,Transakce!$K60,Z$3)+SUMIFS(Transakce!$H60,Transakce!$L60,Z$3)</f>
        <v>0</v>
      </c>
      <c r="AA48" s="113">
        <f>SUMIFS(Transakce!$G60,Transakce!$K60,AA$3)+SUMIFS(Transakce!$H60,Transakce!$L60,AA$3)</f>
        <v>0</v>
      </c>
      <c r="AB48" s="113">
        <f>SUMIFS(Transakce!$G60,Transakce!$K60,AB$3)+SUMIFS(Transakce!$H60,Transakce!$L60,AB$3)</f>
        <v>0</v>
      </c>
      <c r="AC48" s="113">
        <f>SUMIFS(Transakce!$G60,Transakce!$K60,AC$3)+SUMIFS(Transakce!$H60,Transakce!$L60,AC$3)</f>
        <v>0</v>
      </c>
      <c r="AD48" s="113">
        <f>SUMIFS(Transakce!$G60,Transakce!$K60,AD$3)+SUMIFS(Transakce!$H60,Transakce!$L60,AD$3)</f>
        <v>0</v>
      </c>
      <c r="AE48" s="113">
        <f>SUMIFS(Transakce!$G60,Transakce!$K60,AE$3)+SUMIFS(Transakce!$H60,Transakce!$L60,AE$3)</f>
        <v>0</v>
      </c>
      <c r="AF48" s="113">
        <f>SUMIFS(Transakce!$G60,Transakce!$K60,AF$3)+SUMIFS(Transakce!$H60,Transakce!$L60,AF$3)</f>
        <v>0</v>
      </c>
      <c r="AG48" s="113">
        <f>SUMIFS(Transakce!$G60,Transakce!$K60,AG$3)+SUMIFS(Transakce!$H60,Transakce!$L60,AG$3)</f>
        <v>0</v>
      </c>
      <c r="AH48" s="123">
        <f>SUMIFS(Transakce!$G60,Transakce!$K60,AH$3)+SUMIFS(Transakce!$H60,Transakce!$L60,AH$3)</f>
        <v>0</v>
      </c>
    </row>
    <row r="49" spans="1:34" hidden="1">
      <c r="A49" s="122">
        <f>Transakce!A61</f>
        <v>0</v>
      </c>
      <c r="B49" s="115" t="str">
        <f>IF(ISTEXT(Transakce!B61),Transakce!B61,"")</f>
        <v/>
      </c>
      <c r="C49" s="116">
        <f>Transakce!C61</f>
        <v>0</v>
      </c>
      <c r="D49" s="127" t="str">
        <f>IF(ISTEXT(Transakce!D61),Transakce!D61,"")</f>
        <v/>
      </c>
      <c r="E49" s="127" t="str">
        <f>IF(ISTEXT(Transakce!E61),Transakce!E61,"")</f>
        <v/>
      </c>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23"/>
    </row>
    <row r="50" spans="1:34">
      <c r="A50" s="122">
        <f>Transakce!A62</f>
        <v>0</v>
      </c>
      <c r="B50" s="115" t="str">
        <f>IF(ISTEXT(Transakce!B62),Transakce!B62,"")</f>
        <v/>
      </c>
      <c r="C50" s="116">
        <f>Transakce!C62</f>
        <v>0</v>
      </c>
      <c r="D50" s="127" t="str">
        <f>IF(ISTEXT(Transakce!D62),Transakce!D62,"")</f>
        <v/>
      </c>
      <c r="E50" s="127" t="str">
        <f>IF(ISTEXT(Transakce!E62),Transakce!E62,"")</f>
        <v/>
      </c>
      <c r="F50" s="113">
        <f>Transakce!F62</f>
        <v>0</v>
      </c>
      <c r="G50" s="113">
        <f>Transakce!I62</f>
        <v>0</v>
      </c>
      <c r="H50" s="113">
        <f>SUMIFS(Transakce!$G62,Transakce!$K62,H$3)+SUMIFS(Transakce!$H62,Transakce!$L62,H$3)</f>
        <v>0</v>
      </c>
      <c r="I50" s="113">
        <f>SUMIFS(Transakce!$G62,Transakce!$K62,I$3)+SUMIFS(Transakce!$H62,Transakce!$L62,I$3)</f>
        <v>0</v>
      </c>
      <c r="J50" s="113">
        <f>SUMIFS(Transakce!$G62,Transakce!$K62,J$3)+SUMIFS(Transakce!$H62,Transakce!$L62,J$3)</f>
        <v>0</v>
      </c>
      <c r="K50" s="113">
        <f>SUMIFS(Transakce!$G62,Transakce!$K62,K$3)+SUMIFS(Transakce!$H62,Transakce!$L62,K$3)</f>
        <v>0</v>
      </c>
      <c r="L50" s="113">
        <f>SUMIFS(Transakce!$G62,Transakce!$K62,L$3)+SUMIFS(Transakce!$H62,Transakce!$L62,L$3)</f>
        <v>0</v>
      </c>
      <c r="M50" s="113">
        <f>SUMIFS(Transakce!$G62,Transakce!$K62,M$3)+SUMIFS(Transakce!$H62,Transakce!$L62,M$3)</f>
        <v>0</v>
      </c>
      <c r="N50" s="113">
        <f>SUMIFS(Transakce!$G62,Transakce!$K62,N$3)+SUMIFS(Transakce!$H62,Transakce!$L62,N$3)</f>
        <v>0</v>
      </c>
      <c r="O50" s="113">
        <f>SUMIFS(Transakce!$G62,Transakce!$K62,O$3)+SUMIFS(Transakce!$H62,Transakce!$L62,O$3)</f>
        <v>0</v>
      </c>
      <c r="P50" s="113">
        <f>SUMIFS(Transakce!$G62,Transakce!$K62,P$3)+SUMIFS(Transakce!$H62,Transakce!$L62,P$3)</f>
        <v>0</v>
      </c>
      <c r="Q50" s="113">
        <f>SUMIFS(Transakce!$G62,Transakce!$K62,Q$3)+SUMIFS(Transakce!$H62,Transakce!$L62,Q$3)</f>
        <v>0</v>
      </c>
      <c r="R50" s="113">
        <f>SUMIFS(Transakce!$G62,Transakce!$K62,R$3)+SUMIFS(Transakce!$H62,Transakce!$L62,R$3)</f>
        <v>0</v>
      </c>
      <c r="S50" s="113">
        <f>SUMIFS(Transakce!$G62,Transakce!$K62,S$3)+SUMIFS(Transakce!$H62,Transakce!$L62,S$3)</f>
        <v>0</v>
      </c>
      <c r="T50" s="113">
        <f>SUMIFS(Transakce!$G62,Transakce!$K62,T$3)+SUMIFS(Transakce!$H62,Transakce!$L62,T$3)</f>
        <v>0</v>
      </c>
      <c r="U50" s="113">
        <f>SUMIFS(Transakce!$G62,Transakce!$K62,U$3)+SUMIFS(Transakce!$H62,Transakce!$L62,U$3)</f>
        <v>0</v>
      </c>
      <c r="V50" s="113">
        <f>SUMIFS(Transakce!$G62,Transakce!$K62,V$3)+SUMIFS(Transakce!$H62,Transakce!$L62,V$3)</f>
        <v>0</v>
      </c>
      <c r="W50" s="113">
        <f>SUMIFS(Transakce!$G62,Transakce!$K62,W$3)+SUMIFS(Transakce!$H62,Transakce!$L62,W$3)</f>
        <v>0</v>
      </c>
      <c r="X50" s="113">
        <f>SUMIFS(Transakce!$G62,Transakce!$K62,X$3)+SUMIFS(Transakce!$H62,Transakce!$L62,X$3)</f>
        <v>0</v>
      </c>
      <c r="Y50" s="113">
        <f>SUMIFS(Transakce!$G62,Transakce!$K62,Y$3)+SUMIFS(Transakce!$H62,Transakce!$L62,Y$3)</f>
        <v>0</v>
      </c>
      <c r="Z50" s="113">
        <f>SUMIFS(Transakce!$G62,Transakce!$K62,Z$3)+SUMIFS(Transakce!$H62,Transakce!$L62,Z$3)</f>
        <v>0</v>
      </c>
      <c r="AA50" s="113">
        <f>SUMIFS(Transakce!$G62,Transakce!$K62,AA$3)+SUMIFS(Transakce!$H62,Transakce!$L62,AA$3)</f>
        <v>0</v>
      </c>
      <c r="AB50" s="113">
        <f>SUMIFS(Transakce!$G62,Transakce!$K62,AB$3)+SUMIFS(Transakce!$H62,Transakce!$L62,AB$3)</f>
        <v>0</v>
      </c>
      <c r="AC50" s="113">
        <f>SUMIFS(Transakce!$G62,Transakce!$K62,AC$3)+SUMIFS(Transakce!$H62,Transakce!$L62,AC$3)</f>
        <v>0</v>
      </c>
      <c r="AD50" s="113">
        <f>SUMIFS(Transakce!$G62,Transakce!$K62,AD$3)+SUMIFS(Transakce!$H62,Transakce!$L62,AD$3)</f>
        <v>0</v>
      </c>
      <c r="AE50" s="113">
        <f>SUMIFS(Transakce!$G62,Transakce!$K62,AE$3)+SUMIFS(Transakce!$H62,Transakce!$L62,AE$3)</f>
        <v>0</v>
      </c>
      <c r="AF50" s="113">
        <f>SUMIFS(Transakce!$G62,Transakce!$K62,AF$3)+SUMIFS(Transakce!$H62,Transakce!$L62,AF$3)</f>
        <v>0</v>
      </c>
      <c r="AG50" s="113">
        <f>SUMIFS(Transakce!$G62,Transakce!$K62,AG$3)+SUMIFS(Transakce!$H62,Transakce!$L62,AG$3)</f>
        <v>0</v>
      </c>
      <c r="AH50" s="123">
        <f>SUMIFS(Transakce!$G62,Transakce!$K62,AH$3)+SUMIFS(Transakce!$H62,Transakce!$L62,AH$3)</f>
        <v>0</v>
      </c>
    </row>
    <row r="51" spans="1:34" hidden="1">
      <c r="A51" s="122">
        <f>Transakce!A63</f>
        <v>0</v>
      </c>
      <c r="B51" s="115" t="str">
        <f>IF(ISTEXT(Transakce!B63),Transakce!B63,"")</f>
        <v/>
      </c>
      <c r="C51" s="116">
        <f>Transakce!C63</f>
        <v>0</v>
      </c>
      <c r="D51" s="127" t="str">
        <f>IF(ISTEXT(Transakce!D63),Transakce!D63,"")</f>
        <v/>
      </c>
      <c r="E51" s="127" t="str">
        <f>IF(ISTEXT(Transakce!E63),Transakce!E63,"")</f>
        <v/>
      </c>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23"/>
    </row>
    <row r="52" spans="1:34">
      <c r="A52" s="122">
        <f>Transakce!A64</f>
        <v>0</v>
      </c>
      <c r="B52" s="115" t="str">
        <f>IF(ISTEXT(Transakce!B64),Transakce!B64,"")</f>
        <v/>
      </c>
      <c r="C52" s="116">
        <f>Transakce!C64</f>
        <v>0</v>
      </c>
      <c r="D52" s="127" t="str">
        <f>IF(ISTEXT(Transakce!D64),Transakce!D64,"")</f>
        <v/>
      </c>
      <c r="E52" s="127" t="str">
        <f>IF(ISTEXT(Transakce!E64),Transakce!E64,"")</f>
        <v/>
      </c>
      <c r="F52" s="113">
        <f>Transakce!F64</f>
        <v>0</v>
      </c>
      <c r="G52" s="113">
        <f>Transakce!I64</f>
        <v>0</v>
      </c>
      <c r="H52" s="113">
        <f>SUMIFS(Transakce!$G64,Transakce!$K64,H$3)+SUMIFS(Transakce!$H64,Transakce!$L64,H$3)</f>
        <v>0</v>
      </c>
      <c r="I52" s="113">
        <f>SUMIFS(Transakce!$G64,Transakce!$K64,I$3)+SUMIFS(Transakce!$H64,Transakce!$L64,I$3)</f>
        <v>0</v>
      </c>
      <c r="J52" s="113">
        <f>SUMIFS(Transakce!$G64,Transakce!$K64,J$3)+SUMIFS(Transakce!$H64,Transakce!$L64,J$3)</f>
        <v>0</v>
      </c>
      <c r="K52" s="113">
        <f>SUMIFS(Transakce!$G64,Transakce!$K64,K$3)+SUMIFS(Transakce!$H64,Transakce!$L64,K$3)</f>
        <v>0</v>
      </c>
      <c r="L52" s="113">
        <f>SUMIFS(Transakce!$G64,Transakce!$K64,L$3)+SUMIFS(Transakce!$H64,Transakce!$L64,L$3)</f>
        <v>0</v>
      </c>
      <c r="M52" s="113">
        <f>SUMIFS(Transakce!$G64,Transakce!$K64,M$3)+SUMIFS(Transakce!$H64,Transakce!$L64,M$3)</f>
        <v>0</v>
      </c>
      <c r="N52" s="113">
        <f>SUMIFS(Transakce!$G64,Transakce!$K64,N$3)+SUMIFS(Transakce!$H64,Transakce!$L64,N$3)</f>
        <v>0</v>
      </c>
      <c r="O52" s="113">
        <f>SUMIFS(Transakce!$G64,Transakce!$K64,O$3)+SUMIFS(Transakce!$H64,Transakce!$L64,O$3)</f>
        <v>0</v>
      </c>
      <c r="P52" s="113">
        <f>SUMIFS(Transakce!$G64,Transakce!$K64,P$3)+SUMIFS(Transakce!$H64,Transakce!$L64,P$3)</f>
        <v>0</v>
      </c>
      <c r="Q52" s="113">
        <f>SUMIFS(Transakce!$G64,Transakce!$K64,Q$3)+SUMIFS(Transakce!$H64,Transakce!$L64,Q$3)</f>
        <v>0</v>
      </c>
      <c r="R52" s="113">
        <f>SUMIFS(Transakce!$G64,Transakce!$K64,R$3)+SUMIFS(Transakce!$H64,Transakce!$L64,R$3)</f>
        <v>0</v>
      </c>
      <c r="S52" s="113">
        <f>SUMIFS(Transakce!$G64,Transakce!$K64,S$3)+SUMIFS(Transakce!$H64,Transakce!$L64,S$3)</f>
        <v>0</v>
      </c>
      <c r="T52" s="113">
        <f>SUMIFS(Transakce!$G64,Transakce!$K64,T$3)+SUMIFS(Transakce!$H64,Transakce!$L64,T$3)</f>
        <v>0</v>
      </c>
      <c r="U52" s="113">
        <f>SUMIFS(Transakce!$G64,Transakce!$K64,U$3)+SUMIFS(Transakce!$H64,Transakce!$L64,U$3)</f>
        <v>0</v>
      </c>
      <c r="V52" s="113">
        <f>SUMIFS(Transakce!$G64,Transakce!$K64,V$3)+SUMIFS(Transakce!$H64,Transakce!$L64,V$3)</f>
        <v>0</v>
      </c>
      <c r="W52" s="113">
        <f>SUMIFS(Transakce!$G64,Transakce!$K64,W$3)+SUMIFS(Transakce!$H64,Transakce!$L64,W$3)</f>
        <v>0</v>
      </c>
      <c r="X52" s="113">
        <f>SUMIFS(Transakce!$G64,Transakce!$K64,X$3)+SUMIFS(Transakce!$H64,Transakce!$L64,X$3)</f>
        <v>0</v>
      </c>
      <c r="Y52" s="113">
        <f>SUMIFS(Transakce!$G64,Transakce!$K64,Y$3)+SUMIFS(Transakce!$H64,Transakce!$L64,Y$3)</f>
        <v>0</v>
      </c>
      <c r="Z52" s="113">
        <f>SUMIFS(Transakce!$G64,Transakce!$K64,Z$3)+SUMIFS(Transakce!$H64,Transakce!$L64,Z$3)</f>
        <v>0</v>
      </c>
      <c r="AA52" s="113">
        <f>SUMIFS(Transakce!$G64,Transakce!$K64,AA$3)+SUMIFS(Transakce!$H64,Transakce!$L64,AA$3)</f>
        <v>0</v>
      </c>
      <c r="AB52" s="113">
        <f>SUMIFS(Transakce!$G64,Transakce!$K64,AB$3)+SUMIFS(Transakce!$H64,Transakce!$L64,AB$3)</f>
        <v>0</v>
      </c>
      <c r="AC52" s="113">
        <f>SUMIFS(Transakce!$G64,Transakce!$K64,AC$3)+SUMIFS(Transakce!$H64,Transakce!$L64,AC$3)</f>
        <v>0</v>
      </c>
      <c r="AD52" s="113">
        <f>SUMIFS(Transakce!$G64,Transakce!$K64,AD$3)+SUMIFS(Transakce!$H64,Transakce!$L64,AD$3)</f>
        <v>0</v>
      </c>
      <c r="AE52" s="113">
        <f>SUMIFS(Transakce!$G64,Transakce!$K64,AE$3)+SUMIFS(Transakce!$H64,Transakce!$L64,AE$3)</f>
        <v>0</v>
      </c>
      <c r="AF52" s="113">
        <f>SUMIFS(Transakce!$G64,Transakce!$K64,AF$3)+SUMIFS(Transakce!$H64,Transakce!$L64,AF$3)</f>
        <v>0</v>
      </c>
      <c r="AG52" s="113">
        <f>SUMIFS(Transakce!$G64,Transakce!$K64,AG$3)+SUMIFS(Transakce!$H64,Transakce!$L64,AG$3)</f>
        <v>0</v>
      </c>
      <c r="AH52" s="123">
        <f>SUMIFS(Transakce!$G64,Transakce!$K64,AH$3)+SUMIFS(Transakce!$H64,Transakce!$L64,AH$3)</f>
        <v>0</v>
      </c>
    </row>
    <row r="53" spans="1:34" hidden="1">
      <c r="A53" s="122">
        <f>Transakce!A65</f>
        <v>0</v>
      </c>
      <c r="B53" s="115" t="str">
        <f>IF(ISTEXT(Transakce!B65),Transakce!B65,"")</f>
        <v/>
      </c>
      <c r="C53" s="116">
        <f>Transakce!C65</f>
        <v>0</v>
      </c>
      <c r="D53" s="127" t="str">
        <f>IF(ISTEXT(Transakce!D65),Transakce!D65,"")</f>
        <v/>
      </c>
      <c r="E53" s="127" t="str">
        <f>IF(ISTEXT(Transakce!E65),Transakce!E65,"")</f>
        <v/>
      </c>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23"/>
    </row>
    <row r="54" spans="1:34">
      <c r="A54" s="122">
        <f>Transakce!A66</f>
        <v>0</v>
      </c>
      <c r="B54" s="115" t="str">
        <f>IF(ISTEXT(Transakce!B66),Transakce!B66,"")</f>
        <v/>
      </c>
      <c r="C54" s="116">
        <f>Transakce!C66</f>
        <v>0</v>
      </c>
      <c r="D54" s="127" t="str">
        <f>IF(ISTEXT(Transakce!D66),Transakce!D66,"")</f>
        <v/>
      </c>
      <c r="E54" s="127" t="str">
        <f>IF(ISTEXT(Transakce!E66),Transakce!E66,"")</f>
        <v/>
      </c>
      <c r="F54" s="113">
        <f>Transakce!F66</f>
        <v>0</v>
      </c>
      <c r="G54" s="113">
        <f>Transakce!I66</f>
        <v>0</v>
      </c>
      <c r="H54" s="113">
        <f>SUMIFS(Transakce!$G66,Transakce!$K66,H$3)+SUMIFS(Transakce!$H66,Transakce!$L66,H$3)</f>
        <v>0</v>
      </c>
      <c r="I54" s="113">
        <f>SUMIFS(Transakce!$G66,Transakce!$K66,I$3)+SUMIFS(Transakce!$H66,Transakce!$L66,I$3)</f>
        <v>0</v>
      </c>
      <c r="J54" s="113">
        <f>SUMIFS(Transakce!$G66,Transakce!$K66,J$3)+SUMIFS(Transakce!$H66,Transakce!$L66,J$3)</f>
        <v>0</v>
      </c>
      <c r="K54" s="113">
        <f>SUMIFS(Transakce!$G66,Transakce!$K66,K$3)+SUMIFS(Transakce!$H66,Transakce!$L66,K$3)</f>
        <v>0</v>
      </c>
      <c r="L54" s="113">
        <f>SUMIFS(Transakce!$G66,Transakce!$K66,L$3)+SUMIFS(Transakce!$H66,Transakce!$L66,L$3)</f>
        <v>0</v>
      </c>
      <c r="M54" s="113">
        <f>SUMIFS(Transakce!$G66,Transakce!$K66,M$3)+SUMIFS(Transakce!$H66,Transakce!$L66,M$3)</f>
        <v>0</v>
      </c>
      <c r="N54" s="113">
        <f>SUMIFS(Transakce!$G66,Transakce!$K66,N$3)+SUMIFS(Transakce!$H66,Transakce!$L66,N$3)</f>
        <v>0</v>
      </c>
      <c r="O54" s="113">
        <f>SUMIFS(Transakce!$G66,Transakce!$K66,O$3)+SUMIFS(Transakce!$H66,Transakce!$L66,O$3)</f>
        <v>0</v>
      </c>
      <c r="P54" s="113">
        <f>SUMIFS(Transakce!$G66,Transakce!$K66,P$3)+SUMIFS(Transakce!$H66,Transakce!$L66,P$3)</f>
        <v>0</v>
      </c>
      <c r="Q54" s="113">
        <f>SUMIFS(Transakce!$G66,Transakce!$K66,Q$3)+SUMIFS(Transakce!$H66,Transakce!$L66,Q$3)</f>
        <v>0</v>
      </c>
      <c r="R54" s="113">
        <f>SUMIFS(Transakce!$G66,Transakce!$K66,R$3)+SUMIFS(Transakce!$H66,Transakce!$L66,R$3)</f>
        <v>0</v>
      </c>
      <c r="S54" s="113">
        <f>SUMIFS(Transakce!$G66,Transakce!$K66,S$3)+SUMIFS(Transakce!$H66,Transakce!$L66,S$3)</f>
        <v>0</v>
      </c>
      <c r="T54" s="113">
        <f>SUMIFS(Transakce!$G66,Transakce!$K66,T$3)+SUMIFS(Transakce!$H66,Transakce!$L66,T$3)</f>
        <v>0</v>
      </c>
      <c r="U54" s="113">
        <f>SUMIFS(Transakce!$G66,Transakce!$K66,U$3)+SUMIFS(Transakce!$H66,Transakce!$L66,U$3)</f>
        <v>0</v>
      </c>
      <c r="V54" s="113">
        <f>SUMIFS(Transakce!$G66,Transakce!$K66,V$3)+SUMIFS(Transakce!$H66,Transakce!$L66,V$3)</f>
        <v>0</v>
      </c>
      <c r="W54" s="113">
        <f>SUMIFS(Transakce!$G66,Transakce!$K66,W$3)+SUMIFS(Transakce!$H66,Transakce!$L66,W$3)</f>
        <v>0</v>
      </c>
      <c r="X54" s="113">
        <f>SUMIFS(Transakce!$G66,Transakce!$K66,X$3)+SUMIFS(Transakce!$H66,Transakce!$L66,X$3)</f>
        <v>0</v>
      </c>
      <c r="Y54" s="113">
        <f>SUMIFS(Transakce!$G66,Transakce!$K66,Y$3)+SUMIFS(Transakce!$H66,Transakce!$L66,Y$3)</f>
        <v>0</v>
      </c>
      <c r="Z54" s="113">
        <f>SUMIFS(Transakce!$G66,Transakce!$K66,Z$3)+SUMIFS(Transakce!$H66,Transakce!$L66,Z$3)</f>
        <v>0</v>
      </c>
      <c r="AA54" s="113">
        <f>SUMIFS(Transakce!$G66,Transakce!$K66,AA$3)+SUMIFS(Transakce!$H66,Transakce!$L66,AA$3)</f>
        <v>0</v>
      </c>
      <c r="AB54" s="113">
        <f>SUMIFS(Transakce!$G66,Transakce!$K66,AB$3)+SUMIFS(Transakce!$H66,Transakce!$L66,AB$3)</f>
        <v>0</v>
      </c>
      <c r="AC54" s="113">
        <f>SUMIFS(Transakce!$G66,Transakce!$K66,AC$3)+SUMIFS(Transakce!$H66,Transakce!$L66,AC$3)</f>
        <v>0</v>
      </c>
      <c r="AD54" s="113">
        <f>SUMIFS(Transakce!$G66,Transakce!$K66,AD$3)+SUMIFS(Transakce!$H66,Transakce!$L66,AD$3)</f>
        <v>0</v>
      </c>
      <c r="AE54" s="113">
        <f>SUMIFS(Transakce!$G66,Transakce!$K66,AE$3)+SUMIFS(Transakce!$H66,Transakce!$L66,AE$3)</f>
        <v>0</v>
      </c>
      <c r="AF54" s="113">
        <f>SUMIFS(Transakce!$G66,Transakce!$K66,AF$3)+SUMIFS(Transakce!$H66,Transakce!$L66,AF$3)</f>
        <v>0</v>
      </c>
      <c r="AG54" s="113">
        <f>SUMIFS(Transakce!$G66,Transakce!$K66,AG$3)+SUMIFS(Transakce!$H66,Transakce!$L66,AG$3)</f>
        <v>0</v>
      </c>
      <c r="AH54" s="123">
        <f>SUMIFS(Transakce!$G66,Transakce!$K66,AH$3)+SUMIFS(Transakce!$H66,Transakce!$L66,AH$3)</f>
        <v>0</v>
      </c>
    </row>
    <row r="55" spans="1:34" hidden="1">
      <c r="A55" s="122">
        <f>Transakce!A67</f>
        <v>0</v>
      </c>
      <c r="B55" s="115" t="str">
        <f>IF(ISTEXT(Transakce!B67),Transakce!B67,"")</f>
        <v/>
      </c>
      <c r="C55" s="116">
        <f>Transakce!C67</f>
        <v>0</v>
      </c>
      <c r="D55" s="127" t="str">
        <f>IF(ISTEXT(Transakce!D67),Transakce!D67,"")</f>
        <v/>
      </c>
      <c r="E55" s="127" t="str">
        <f>IF(ISTEXT(Transakce!E67),Transakce!E67,"")</f>
        <v/>
      </c>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23"/>
    </row>
    <row r="56" spans="1:34">
      <c r="A56" s="122">
        <f>Transakce!A68</f>
        <v>0</v>
      </c>
      <c r="B56" s="115" t="str">
        <f>IF(ISTEXT(Transakce!B68),Transakce!B68,"")</f>
        <v/>
      </c>
      <c r="C56" s="116">
        <f>Transakce!C68</f>
        <v>0</v>
      </c>
      <c r="D56" s="127" t="str">
        <f>IF(ISTEXT(Transakce!D68),Transakce!D68,"")</f>
        <v/>
      </c>
      <c r="E56" s="127" t="str">
        <f>IF(ISTEXT(Transakce!E68),Transakce!E68,"")</f>
        <v/>
      </c>
      <c r="F56" s="113">
        <f>Transakce!F68</f>
        <v>0</v>
      </c>
      <c r="G56" s="113">
        <f>Transakce!I68</f>
        <v>0</v>
      </c>
      <c r="H56" s="113">
        <f>SUMIFS(Transakce!$G68,Transakce!$K68,H$3)+SUMIFS(Transakce!$H68,Transakce!$L68,H$3)</f>
        <v>0</v>
      </c>
      <c r="I56" s="113">
        <f>SUMIFS(Transakce!$G68,Transakce!$K68,I$3)+SUMIFS(Transakce!$H68,Transakce!$L68,I$3)</f>
        <v>0</v>
      </c>
      <c r="J56" s="113">
        <f>SUMIFS(Transakce!$G68,Transakce!$K68,J$3)+SUMIFS(Transakce!$H68,Transakce!$L68,J$3)</f>
        <v>0</v>
      </c>
      <c r="K56" s="113">
        <f>SUMIFS(Transakce!$G68,Transakce!$K68,K$3)+SUMIFS(Transakce!$H68,Transakce!$L68,K$3)</f>
        <v>0</v>
      </c>
      <c r="L56" s="113">
        <f>SUMIFS(Transakce!$G68,Transakce!$K68,L$3)+SUMIFS(Transakce!$H68,Transakce!$L68,L$3)</f>
        <v>0</v>
      </c>
      <c r="M56" s="113">
        <f>SUMIFS(Transakce!$G68,Transakce!$K68,M$3)+SUMIFS(Transakce!$H68,Transakce!$L68,M$3)</f>
        <v>0</v>
      </c>
      <c r="N56" s="113">
        <f>SUMIFS(Transakce!$G68,Transakce!$K68,N$3)+SUMIFS(Transakce!$H68,Transakce!$L68,N$3)</f>
        <v>0</v>
      </c>
      <c r="O56" s="113">
        <f>SUMIFS(Transakce!$G68,Transakce!$K68,O$3)+SUMIFS(Transakce!$H68,Transakce!$L68,O$3)</f>
        <v>0</v>
      </c>
      <c r="P56" s="113">
        <f>SUMIFS(Transakce!$G68,Transakce!$K68,P$3)+SUMIFS(Transakce!$H68,Transakce!$L68,P$3)</f>
        <v>0</v>
      </c>
      <c r="Q56" s="113">
        <f>SUMIFS(Transakce!$G68,Transakce!$K68,Q$3)+SUMIFS(Transakce!$H68,Transakce!$L68,Q$3)</f>
        <v>0</v>
      </c>
      <c r="R56" s="113">
        <f>SUMIFS(Transakce!$G68,Transakce!$K68,R$3)+SUMIFS(Transakce!$H68,Transakce!$L68,R$3)</f>
        <v>0</v>
      </c>
      <c r="S56" s="113">
        <f>SUMIFS(Transakce!$G68,Transakce!$K68,S$3)+SUMIFS(Transakce!$H68,Transakce!$L68,S$3)</f>
        <v>0</v>
      </c>
      <c r="T56" s="113">
        <f>SUMIFS(Transakce!$G68,Transakce!$K68,T$3)+SUMIFS(Transakce!$H68,Transakce!$L68,T$3)</f>
        <v>0</v>
      </c>
      <c r="U56" s="113">
        <f>SUMIFS(Transakce!$G68,Transakce!$K68,U$3)+SUMIFS(Transakce!$H68,Transakce!$L68,U$3)</f>
        <v>0</v>
      </c>
      <c r="V56" s="113">
        <f>SUMIFS(Transakce!$G68,Transakce!$K68,V$3)+SUMIFS(Transakce!$H68,Transakce!$L68,V$3)</f>
        <v>0</v>
      </c>
      <c r="W56" s="113">
        <f>SUMIFS(Transakce!$G68,Transakce!$K68,W$3)+SUMIFS(Transakce!$H68,Transakce!$L68,W$3)</f>
        <v>0</v>
      </c>
      <c r="X56" s="113">
        <f>SUMIFS(Transakce!$G68,Transakce!$K68,X$3)+SUMIFS(Transakce!$H68,Transakce!$L68,X$3)</f>
        <v>0</v>
      </c>
      <c r="Y56" s="113">
        <f>SUMIFS(Transakce!$G68,Transakce!$K68,Y$3)+SUMIFS(Transakce!$H68,Transakce!$L68,Y$3)</f>
        <v>0</v>
      </c>
      <c r="Z56" s="113">
        <f>SUMIFS(Transakce!$G68,Transakce!$K68,Z$3)+SUMIFS(Transakce!$H68,Transakce!$L68,Z$3)</f>
        <v>0</v>
      </c>
      <c r="AA56" s="113">
        <f>SUMIFS(Transakce!$G68,Transakce!$K68,AA$3)+SUMIFS(Transakce!$H68,Transakce!$L68,AA$3)</f>
        <v>0</v>
      </c>
      <c r="AB56" s="113">
        <f>SUMIFS(Transakce!$G68,Transakce!$K68,AB$3)+SUMIFS(Transakce!$H68,Transakce!$L68,AB$3)</f>
        <v>0</v>
      </c>
      <c r="AC56" s="113">
        <f>SUMIFS(Transakce!$G68,Transakce!$K68,AC$3)+SUMIFS(Transakce!$H68,Transakce!$L68,AC$3)</f>
        <v>0</v>
      </c>
      <c r="AD56" s="113">
        <f>SUMIFS(Transakce!$G68,Transakce!$K68,AD$3)+SUMIFS(Transakce!$H68,Transakce!$L68,AD$3)</f>
        <v>0</v>
      </c>
      <c r="AE56" s="113">
        <f>SUMIFS(Transakce!$G68,Transakce!$K68,AE$3)+SUMIFS(Transakce!$H68,Transakce!$L68,AE$3)</f>
        <v>0</v>
      </c>
      <c r="AF56" s="113">
        <f>SUMIFS(Transakce!$G68,Transakce!$K68,AF$3)+SUMIFS(Transakce!$H68,Transakce!$L68,AF$3)</f>
        <v>0</v>
      </c>
      <c r="AG56" s="113">
        <f>SUMIFS(Transakce!$G68,Transakce!$K68,AG$3)+SUMIFS(Transakce!$H68,Transakce!$L68,AG$3)</f>
        <v>0</v>
      </c>
      <c r="AH56" s="123">
        <f>SUMIFS(Transakce!$G68,Transakce!$K68,AH$3)+SUMIFS(Transakce!$H68,Transakce!$L68,AH$3)</f>
        <v>0</v>
      </c>
    </row>
    <row r="57" spans="1:34" hidden="1">
      <c r="A57" s="122">
        <f>Transakce!A69</f>
        <v>0</v>
      </c>
      <c r="B57" s="115" t="str">
        <f>IF(ISTEXT(Transakce!B69),Transakce!B69,"")</f>
        <v/>
      </c>
      <c r="C57" s="116">
        <f>Transakce!C69</f>
        <v>0</v>
      </c>
      <c r="D57" s="127" t="str">
        <f>IF(ISTEXT(Transakce!D69),Transakce!D69,"")</f>
        <v/>
      </c>
      <c r="E57" s="127" t="str">
        <f>IF(ISTEXT(Transakce!E69),Transakce!E69,"")</f>
        <v/>
      </c>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23"/>
    </row>
    <row r="58" spans="1:34">
      <c r="A58" s="122">
        <f>Transakce!A70</f>
        <v>0</v>
      </c>
      <c r="B58" s="115" t="str">
        <f>IF(ISTEXT(Transakce!B70),Transakce!B70,"")</f>
        <v/>
      </c>
      <c r="C58" s="116">
        <f>Transakce!C70</f>
        <v>0</v>
      </c>
      <c r="D58" s="127" t="str">
        <f>IF(ISTEXT(Transakce!D70),Transakce!D70,"")</f>
        <v/>
      </c>
      <c r="E58" s="127" t="str">
        <f>IF(ISTEXT(Transakce!E70),Transakce!E70,"")</f>
        <v/>
      </c>
      <c r="F58" s="113">
        <f>Transakce!F70</f>
        <v>0</v>
      </c>
      <c r="G58" s="113">
        <f>Transakce!I70</f>
        <v>0</v>
      </c>
      <c r="H58" s="113">
        <f>SUMIFS(Transakce!$G70,Transakce!$K70,H$3)+SUMIFS(Transakce!$H70,Transakce!$L70,H$3)</f>
        <v>0</v>
      </c>
      <c r="I58" s="113">
        <f>SUMIFS(Transakce!$G70,Transakce!$K70,I$3)+SUMIFS(Transakce!$H70,Transakce!$L70,I$3)</f>
        <v>0</v>
      </c>
      <c r="J58" s="113">
        <f>SUMIFS(Transakce!$G70,Transakce!$K70,J$3)+SUMIFS(Transakce!$H70,Transakce!$L70,J$3)</f>
        <v>0</v>
      </c>
      <c r="K58" s="113">
        <f>SUMIFS(Transakce!$G70,Transakce!$K70,K$3)+SUMIFS(Transakce!$H70,Transakce!$L70,K$3)</f>
        <v>0</v>
      </c>
      <c r="L58" s="113">
        <f>SUMIFS(Transakce!$G70,Transakce!$K70,L$3)+SUMIFS(Transakce!$H70,Transakce!$L70,L$3)</f>
        <v>0</v>
      </c>
      <c r="M58" s="113">
        <f>SUMIFS(Transakce!$G70,Transakce!$K70,M$3)+SUMIFS(Transakce!$H70,Transakce!$L70,M$3)</f>
        <v>0</v>
      </c>
      <c r="N58" s="113">
        <f>SUMIFS(Transakce!$G70,Transakce!$K70,N$3)+SUMIFS(Transakce!$H70,Transakce!$L70,N$3)</f>
        <v>0</v>
      </c>
      <c r="O58" s="113">
        <f>SUMIFS(Transakce!$G70,Transakce!$K70,O$3)+SUMIFS(Transakce!$H70,Transakce!$L70,O$3)</f>
        <v>0</v>
      </c>
      <c r="P58" s="113">
        <f>SUMIFS(Transakce!$G70,Transakce!$K70,P$3)+SUMIFS(Transakce!$H70,Transakce!$L70,P$3)</f>
        <v>0</v>
      </c>
      <c r="Q58" s="113">
        <f>SUMIFS(Transakce!$G70,Transakce!$K70,Q$3)+SUMIFS(Transakce!$H70,Transakce!$L70,Q$3)</f>
        <v>0</v>
      </c>
      <c r="R58" s="113">
        <f>SUMIFS(Transakce!$G70,Transakce!$K70,R$3)+SUMIFS(Transakce!$H70,Transakce!$L70,R$3)</f>
        <v>0</v>
      </c>
      <c r="S58" s="113">
        <f>SUMIFS(Transakce!$G70,Transakce!$K70,S$3)+SUMIFS(Transakce!$H70,Transakce!$L70,S$3)</f>
        <v>0</v>
      </c>
      <c r="T58" s="113">
        <f>SUMIFS(Transakce!$G70,Transakce!$K70,T$3)+SUMIFS(Transakce!$H70,Transakce!$L70,T$3)</f>
        <v>0</v>
      </c>
      <c r="U58" s="113">
        <f>SUMIFS(Transakce!$G70,Transakce!$K70,U$3)+SUMIFS(Transakce!$H70,Transakce!$L70,U$3)</f>
        <v>0</v>
      </c>
      <c r="V58" s="113">
        <f>SUMIFS(Transakce!$G70,Transakce!$K70,V$3)+SUMIFS(Transakce!$H70,Transakce!$L70,V$3)</f>
        <v>0</v>
      </c>
      <c r="W58" s="113">
        <f>SUMIFS(Transakce!$G70,Transakce!$K70,W$3)+SUMIFS(Transakce!$H70,Transakce!$L70,W$3)</f>
        <v>0</v>
      </c>
      <c r="X58" s="113">
        <f>SUMIFS(Transakce!$G70,Transakce!$K70,X$3)+SUMIFS(Transakce!$H70,Transakce!$L70,X$3)</f>
        <v>0</v>
      </c>
      <c r="Y58" s="113">
        <f>SUMIFS(Transakce!$G70,Transakce!$K70,Y$3)+SUMIFS(Transakce!$H70,Transakce!$L70,Y$3)</f>
        <v>0</v>
      </c>
      <c r="Z58" s="113">
        <f>SUMIFS(Transakce!$G70,Transakce!$K70,Z$3)+SUMIFS(Transakce!$H70,Transakce!$L70,Z$3)</f>
        <v>0</v>
      </c>
      <c r="AA58" s="113">
        <f>SUMIFS(Transakce!$G70,Transakce!$K70,AA$3)+SUMIFS(Transakce!$H70,Transakce!$L70,AA$3)</f>
        <v>0</v>
      </c>
      <c r="AB58" s="113">
        <f>SUMIFS(Transakce!$G70,Transakce!$K70,AB$3)+SUMIFS(Transakce!$H70,Transakce!$L70,AB$3)</f>
        <v>0</v>
      </c>
      <c r="AC58" s="113">
        <f>SUMIFS(Transakce!$G70,Transakce!$K70,AC$3)+SUMIFS(Transakce!$H70,Transakce!$L70,AC$3)</f>
        <v>0</v>
      </c>
      <c r="AD58" s="113">
        <f>SUMIFS(Transakce!$G70,Transakce!$K70,AD$3)+SUMIFS(Transakce!$H70,Transakce!$L70,AD$3)</f>
        <v>0</v>
      </c>
      <c r="AE58" s="113">
        <f>SUMIFS(Transakce!$G70,Transakce!$K70,AE$3)+SUMIFS(Transakce!$H70,Transakce!$L70,AE$3)</f>
        <v>0</v>
      </c>
      <c r="AF58" s="113">
        <f>SUMIFS(Transakce!$G70,Transakce!$K70,AF$3)+SUMIFS(Transakce!$H70,Transakce!$L70,AF$3)</f>
        <v>0</v>
      </c>
      <c r="AG58" s="113">
        <f>SUMIFS(Transakce!$G70,Transakce!$K70,AG$3)+SUMIFS(Transakce!$H70,Transakce!$L70,AG$3)</f>
        <v>0</v>
      </c>
      <c r="AH58" s="123">
        <f>SUMIFS(Transakce!$G70,Transakce!$K70,AH$3)+SUMIFS(Transakce!$H70,Transakce!$L70,AH$3)</f>
        <v>0</v>
      </c>
    </row>
    <row r="59" spans="1:34" hidden="1">
      <c r="A59" s="122">
        <f>Transakce!A71</f>
        <v>0</v>
      </c>
      <c r="B59" s="115" t="str">
        <f>IF(ISTEXT(Transakce!B71),Transakce!B71,"")</f>
        <v/>
      </c>
      <c r="C59" s="116">
        <f>Transakce!C71</f>
        <v>0</v>
      </c>
      <c r="D59" s="127" t="str">
        <f>IF(ISTEXT(Transakce!D71),Transakce!D71,"")</f>
        <v/>
      </c>
      <c r="E59" s="127" t="str">
        <f>IF(ISTEXT(Transakce!E71),Transakce!E71,"")</f>
        <v/>
      </c>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23"/>
    </row>
    <row r="60" spans="1:34">
      <c r="A60" s="122">
        <f>Transakce!A72</f>
        <v>0</v>
      </c>
      <c r="B60" s="115" t="str">
        <f>IF(ISTEXT(Transakce!B72),Transakce!B72,"")</f>
        <v/>
      </c>
      <c r="C60" s="116">
        <f>Transakce!C72</f>
        <v>0</v>
      </c>
      <c r="D60" s="127" t="str">
        <f>IF(ISTEXT(Transakce!D72),Transakce!D72,"")</f>
        <v/>
      </c>
      <c r="E60" s="127" t="str">
        <f>IF(ISTEXT(Transakce!E72),Transakce!E72,"")</f>
        <v/>
      </c>
      <c r="F60" s="113">
        <f>Transakce!F72</f>
        <v>0</v>
      </c>
      <c r="G60" s="113">
        <f>Transakce!I72</f>
        <v>0</v>
      </c>
      <c r="H60" s="113">
        <f>SUMIFS(Transakce!$G72,Transakce!$K72,H$3)+SUMIFS(Transakce!$H72,Transakce!$L72,H$3)</f>
        <v>0</v>
      </c>
      <c r="I60" s="113">
        <f>SUMIFS(Transakce!$G72,Transakce!$K72,I$3)+SUMIFS(Transakce!$H72,Transakce!$L72,I$3)</f>
        <v>0</v>
      </c>
      <c r="J60" s="113">
        <f>SUMIFS(Transakce!$G72,Transakce!$K72,J$3)+SUMIFS(Transakce!$H72,Transakce!$L72,J$3)</f>
        <v>0</v>
      </c>
      <c r="K60" s="113">
        <f>SUMIFS(Transakce!$G72,Transakce!$K72,K$3)+SUMIFS(Transakce!$H72,Transakce!$L72,K$3)</f>
        <v>0</v>
      </c>
      <c r="L60" s="113">
        <f>SUMIFS(Transakce!$G72,Transakce!$K72,L$3)+SUMIFS(Transakce!$H72,Transakce!$L72,L$3)</f>
        <v>0</v>
      </c>
      <c r="M60" s="113">
        <f>SUMIFS(Transakce!$G72,Transakce!$K72,M$3)+SUMIFS(Transakce!$H72,Transakce!$L72,M$3)</f>
        <v>0</v>
      </c>
      <c r="N60" s="113">
        <f>SUMIFS(Transakce!$G72,Transakce!$K72,N$3)+SUMIFS(Transakce!$H72,Transakce!$L72,N$3)</f>
        <v>0</v>
      </c>
      <c r="O60" s="113">
        <f>SUMIFS(Transakce!$G72,Transakce!$K72,O$3)+SUMIFS(Transakce!$H72,Transakce!$L72,O$3)</f>
        <v>0</v>
      </c>
      <c r="P60" s="113">
        <f>SUMIFS(Transakce!$G72,Transakce!$K72,P$3)+SUMIFS(Transakce!$H72,Transakce!$L72,P$3)</f>
        <v>0</v>
      </c>
      <c r="Q60" s="113">
        <f>SUMIFS(Transakce!$G72,Transakce!$K72,Q$3)+SUMIFS(Transakce!$H72,Transakce!$L72,Q$3)</f>
        <v>0</v>
      </c>
      <c r="R60" s="113">
        <f>SUMIFS(Transakce!$G72,Transakce!$K72,R$3)+SUMIFS(Transakce!$H72,Transakce!$L72,R$3)</f>
        <v>0</v>
      </c>
      <c r="S60" s="113">
        <f>SUMIFS(Transakce!$G72,Transakce!$K72,S$3)+SUMIFS(Transakce!$H72,Transakce!$L72,S$3)</f>
        <v>0</v>
      </c>
      <c r="T60" s="113">
        <f>SUMIFS(Transakce!$G72,Transakce!$K72,T$3)+SUMIFS(Transakce!$H72,Transakce!$L72,T$3)</f>
        <v>0</v>
      </c>
      <c r="U60" s="113">
        <f>SUMIFS(Transakce!$G72,Transakce!$K72,U$3)+SUMIFS(Transakce!$H72,Transakce!$L72,U$3)</f>
        <v>0</v>
      </c>
      <c r="V60" s="113">
        <f>SUMIFS(Transakce!$G72,Transakce!$K72,V$3)+SUMIFS(Transakce!$H72,Transakce!$L72,V$3)</f>
        <v>0</v>
      </c>
      <c r="W60" s="113">
        <f>SUMIFS(Transakce!$G72,Transakce!$K72,W$3)+SUMIFS(Transakce!$H72,Transakce!$L72,W$3)</f>
        <v>0</v>
      </c>
      <c r="X60" s="113">
        <f>SUMIFS(Transakce!$G72,Transakce!$K72,X$3)+SUMIFS(Transakce!$H72,Transakce!$L72,X$3)</f>
        <v>0</v>
      </c>
      <c r="Y60" s="113">
        <f>SUMIFS(Transakce!$G72,Transakce!$K72,Y$3)+SUMIFS(Transakce!$H72,Transakce!$L72,Y$3)</f>
        <v>0</v>
      </c>
      <c r="Z60" s="113">
        <f>SUMIFS(Transakce!$G72,Transakce!$K72,Z$3)+SUMIFS(Transakce!$H72,Transakce!$L72,Z$3)</f>
        <v>0</v>
      </c>
      <c r="AA60" s="113">
        <f>SUMIFS(Transakce!$G72,Transakce!$K72,AA$3)+SUMIFS(Transakce!$H72,Transakce!$L72,AA$3)</f>
        <v>0</v>
      </c>
      <c r="AB60" s="113">
        <f>SUMIFS(Transakce!$G72,Transakce!$K72,AB$3)+SUMIFS(Transakce!$H72,Transakce!$L72,AB$3)</f>
        <v>0</v>
      </c>
      <c r="AC60" s="113">
        <f>SUMIFS(Transakce!$G72,Transakce!$K72,AC$3)+SUMIFS(Transakce!$H72,Transakce!$L72,AC$3)</f>
        <v>0</v>
      </c>
      <c r="AD60" s="113">
        <f>SUMIFS(Transakce!$G72,Transakce!$K72,AD$3)+SUMIFS(Transakce!$H72,Transakce!$L72,AD$3)</f>
        <v>0</v>
      </c>
      <c r="AE60" s="113">
        <f>SUMIFS(Transakce!$G72,Transakce!$K72,AE$3)+SUMIFS(Transakce!$H72,Transakce!$L72,AE$3)</f>
        <v>0</v>
      </c>
      <c r="AF60" s="113">
        <f>SUMIFS(Transakce!$G72,Transakce!$K72,AF$3)+SUMIFS(Transakce!$H72,Transakce!$L72,AF$3)</f>
        <v>0</v>
      </c>
      <c r="AG60" s="113">
        <f>SUMIFS(Transakce!$G72,Transakce!$K72,AG$3)+SUMIFS(Transakce!$H72,Transakce!$L72,AG$3)</f>
        <v>0</v>
      </c>
      <c r="AH60" s="123">
        <f>SUMIFS(Transakce!$G72,Transakce!$K72,AH$3)+SUMIFS(Transakce!$H72,Transakce!$L72,AH$3)</f>
        <v>0</v>
      </c>
    </row>
    <row r="61" spans="1:34" hidden="1">
      <c r="A61" s="122">
        <f>Transakce!A73</f>
        <v>0</v>
      </c>
      <c r="B61" s="115" t="str">
        <f>IF(ISTEXT(Transakce!B73),Transakce!B73,"")</f>
        <v/>
      </c>
      <c r="C61" s="116">
        <f>Transakce!C73</f>
        <v>0</v>
      </c>
      <c r="D61" s="127" t="str">
        <f>IF(ISTEXT(Transakce!D73),Transakce!D73,"")</f>
        <v/>
      </c>
      <c r="E61" s="127" t="str">
        <f>IF(ISTEXT(Transakce!E73),Transakce!E73,"")</f>
        <v/>
      </c>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23"/>
    </row>
    <row r="62" spans="1:34">
      <c r="A62" s="122">
        <f>Transakce!A74</f>
        <v>0</v>
      </c>
      <c r="B62" s="115" t="str">
        <f>IF(ISTEXT(Transakce!B74),Transakce!B74,"")</f>
        <v/>
      </c>
      <c r="C62" s="116">
        <f>Transakce!C74</f>
        <v>0</v>
      </c>
      <c r="D62" s="127" t="str">
        <f>IF(ISTEXT(Transakce!D74),Transakce!D74,"")</f>
        <v/>
      </c>
      <c r="E62" s="127" t="str">
        <f>IF(ISTEXT(Transakce!E74),Transakce!E74,"")</f>
        <v/>
      </c>
      <c r="F62" s="113">
        <f>Transakce!F74</f>
        <v>0</v>
      </c>
      <c r="G62" s="113">
        <f>Transakce!I74</f>
        <v>0</v>
      </c>
      <c r="H62" s="113">
        <f>SUMIFS(Transakce!$G74,Transakce!$K74,H$3)+SUMIFS(Transakce!$H74,Transakce!$L74,H$3)</f>
        <v>0</v>
      </c>
      <c r="I62" s="113">
        <f>SUMIFS(Transakce!$G74,Transakce!$K74,I$3)+SUMIFS(Transakce!$H74,Transakce!$L74,I$3)</f>
        <v>0</v>
      </c>
      <c r="J62" s="113">
        <f>SUMIFS(Transakce!$G74,Transakce!$K74,J$3)+SUMIFS(Transakce!$H74,Transakce!$L74,J$3)</f>
        <v>0</v>
      </c>
      <c r="K62" s="113">
        <f>SUMIFS(Transakce!$G74,Transakce!$K74,K$3)+SUMIFS(Transakce!$H74,Transakce!$L74,K$3)</f>
        <v>0</v>
      </c>
      <c r="L62" s="113">
        <f>SUMIFS(Transakce!$G74,Transakce!$K74,L$3)+SUMIFS(Transakce!$H74,Transakce!$L74,L$3)</f>
        <v>0</v>
      </c>
      <c r="M62" s="113">
        <f>SUMIFS(Transakce!$G74,Transakce!$K74,M$3)+SUMIFS(Transakce!$H74,Transakce!$L74,M$3)</f>
        <v>0</v>
      </c>
      <c r="N62" s="113">
        <f>SUMIFS(Transakce!$G74,Transakce!$K74,N$3)+SUMIFS(Transakce!$H74,Transakce!$L74,N$3)</f>
        <v>0</v>
      </c>
      <c r="O62" s="113">
        <f>SUMIFS(Transakce!$G74,Transakce!$K74,O$3)+SUMIFS(Transakce!$H74,Transakce!$L74,O$3)</f>
        <v>0</v>
      </c>
      <c r="P62" s="113">
        <f>SUMIFS(Transakce!$G74,Transakce!$K74,P$3)+SUMIFS(Transakce!$H74,Transakce!$L74,P$3)</f>
        <v>0</v>
      </c>
      <c r="Q62" s="113">
        <f>SUMIFS(Transakce!$G74,Transakce!$K74,Q$3)+SUMIFS(Transakce!$H74,Transakce!$L74,Q$3)</f>
        <v>0</v>
      </c>
      <c r="R62" s="113">
        <f>SUMIFS(Transakce!$G74,Transakce!$K74,R$3)+SUMIFS(Transakce!$H74,Transakce!$L74,R$3)</f>
        <v>0</v>
      </c>
      <c r="S62" s="113">
        <f>SUMIFS(Transakce!$G74,Transakce!$K74,S$3)+SUMIFS(Transakce!$H74,Transakce!$L74,S$3)</f>
        <v>0</v>
      </c>
      <c r="T62" s="113">
        <f>SUMIFS(Transakce!$G74,Transakce!$K74,T$3)+SUMIFS(Transakce!$H74,Transakce!$L74,T$3)</f>
        <v>0</v>
      </c>
      <c r="U62" s="113">
        <f>SUMIFS(Transakce!$G74,Transakce!$K74,U$3)+SUMIFS(Transakce!$H74,Transakce!$L74,U$3)</f>
        <v>0</v>
      </c>
      <c r="V62" s="113">
        <f>SUMIFS(Transakce!$G74,Transakce!$K74,V$3)+SUMIFS(Transakce!$H74,Transakce!$L74,V$3)</f>
        <v>0</v>
      </c>
      <c r="W62" s="113">
        <f>SUMIFS(Transakce!$G74,Transakce!$K74,W$3)+SUMIFS(Transakce!$H74,Transakce!$L74,W$3)</f>
        <v>0</v>
      </c>
      <c r="X62" s="113">
        <f>SUMIFS(Transakce!$G74,Transakce!$K74,X$3)+SUMIFS(Transakce!$H74,Transakce!$L74,X$3)</f>
        <v>0</v>
      </c>
      <c r="Y62" s="113">
        <f>SUMIFS(Transakce!$G74,Transakce!$K74,Y$3)+SUMIFS(Transakce!$H74,Transakce!$L74,Y$3)</f>
        <v>0</v>
      </c>
      <c r="Z62" s="113">
        <f>SUMIFS(Transakce!$G74,Transakce!$K74,Z$3)+SUMIFS(Transakce!$H74,Transakce!$L74,Z$3)</f>
        <v>0</v>
      </c>
      <c r="AA62" s="113">
        <f>SUMIFS(Transakce!$G74,Transakce!$K74,AA$3)+SUMIFS(Transakce!$H74,Transakce!$L74,AA$3)</f>
        <v>0</v>
      </c>
      <c r="AB62" s="113">
        <f>SUMIFS(Transakce!$G74,Transakce!$K74,AB$3)+SUMIFS(Transakce!$H74,Transakce!$L74,AB$3)</f>
        <v>0</v>
      </c>
      <c r="AC62" s="113">
        <f>SUMIFS(Transakce!$G74,Transakce!$K74,AC$3)+SUMIFS(Transakce!$H74,Transakce!$L74,AC$3)</f>
        <v>0</v>
      </c>
      <c r="AD62" s="113">
        <f>SUMIFS(Transakce!$G74,Transakce!$K74,AD$3)+SUMIFS(Transakce!$H74,Transakce!$L74,AD$3)</f>
        <v>0</v>
      </c>
      <c r="AE62" s="113">
        <f>SUMIFS(Transakce!$G74,Transakce!$K74,AE$3)+SUMIFS(Transakce!$H74,Transakce!$L74,AE$3)</f>
        <v>0</v>
      </c>
      <c r="AF62" s="113">
        <f>SUMIFS(Transakce!$G74,Transakce!$K74,AF$3)+SUMIFS(Transakce!$H74,Transakce!$L74,AF$3)</f>
        <v>0</v>
      </c>
      <c r="AG62" s="113">
        <f>SUMIFS(Transakce!$G74,Transakce!$K74,AG$3)+SUMIFS(Transakce!$H74,Transakce!$L74,AG$3)</f>
        <v>0</v>
      </c>
      <c r="AH62" s="123">
        <f>SUMIFS(Transakce!$G74,Transakce!$K74,AH$3)+SUMIFS(Transakce!$H74,Transakce!$L74,AH$3)</f>
        <v>0</v>
      </c>
    </row>
    <row r="63" spans="1:34" hidden="1">
      <c r="A63" s="122">
        <f>Transakce!A75</f>
        <v>0</v>
      </c>
      <c r="B63" s="115" t="str">
        <f>IF(ISTEXT(Transakce!B75),Transakce!B75,"")</f>
        <v/>
      </c>
      <c r="C63" s="116">
        <f>Transakce!C75</f>
        <v>0</v>
      </c>
      <c r="D63" s="127" t="str">
        <f>IF(ISTEXT(Transakce!D75),Transakce!D75,"")</f>
        <v/>
      </c>
      <c r="E63" s="127" t="str">
        <f>IF(ISTEXT(Transakce!E75),Transakce!E75,"")</f>
        <v/>
      </c>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23"/>
    </row>
    <row r="64" spans="1:34">
      <c r="A64" s="122">
        <f>Transakce!A76</f>
        <v>0</v>
      </c>
      <c r="B64" s="115" t="str">
        <f>IF(ISTEXT(Transakce!B76),Transakce!B76,"")</f>
        <v/>
      </c>
      <c r="C64" s="116">
        <f>Transakce!C76</f>
        <v>0</v>
      </c>
      <c r="D64" s="127" t="str">
        <f>IF(ISTEXT(Transakce!D76),Transakce!D76,"")</f>
        <v/>
      </c>
      <c r="E64" s="127" t="str">
        <f>IF(ISTEXT(Transakce!E76),Transakce!E76,"")</f>
        <v/>
      </c>
      <c r="F64" s="113">
        <f>Transakce!F76</f>
        <v>0</v>
      </c>
      <c r="G64" s="113">
        <f>Transakce!I76</f>
        <v>0</v>
      </c>
      <c r="H64" s="113">
        <f>SUMIFS(Transakce!$G76,Transakce!$K76,H$3)+SUMIFS(Transakce!$H76,Transakce!$L76,H$3)</f>
        <v>0</v>
      </c>
      <c r="I64" s="113">
        <f>SUMIFS(Transakce!$G76,Transakce!$K76,I$3)+SUMIFS(Transakce!$H76,Transakce!$L76,I$3)</f>
        <v>0</v>
      </c>
      <c r="J64" s="113">
        <f>SUMIFS(Transakce!$G76,Transakce!$K76,J$3)+SUMIFS(Transakce!$H76,Transakce!$L76,J$3)</f>
        <v>0</v>
      </c>
      <c r="K64" s="113">
        <f>SUMIFS(Transakce!$G76,Transakce!$K76,K$3)+SUMIFS(Transakce!$H76,Transakce!$L76,K$3)</f>
        <v>0</v>
      </c>
      <c r="L64" s="113">
        <f>SUMIFS(Transakce!$G76,Transakce!$K76,L$3)+SUMIFS(Transakce!$H76,Transakce!$L76,L$3)</f>
        <v>0</v>
      </c>
      <c r="M64" s="113">
        <f>SUMIFS(Transakce!$G76,Transakce!$K76,M$3)+SUMIFS(Transakce!$H76,Transakce!$L76,M$3)</f>
        <v>0</v>
      </c>
      <c r="N64" s="113">
        <f>SUMIFS(Transakce!$G76,Transakce!$K76,N$3)+SUMIFS(Transakce!$H76,Transakce!$L76,N$3)</f>
        <v>0</v>
      </c>
      <c r="O64" s="113">
        <f>SUMIFS(Transakce!$G76,Transakce!$K76,O$3)+SUMIFS(Transakce!$H76,Transakce!$L76,O$3)</f>
        <v>0</v>
      </c>
      <c r="P64" s="113">
        <f>SUMIFS(Transakce!$G76,Transakce!$K76,P$3)+SUMIFS(Transakce!$H76,Transakce!$L76,P$3)</f>
        <v>0</v>
      </c>
      <c r="Q64" s="113">
        <f>SUMIFS(Transakce!$G76,Transakce!$K76,Q$3)+SUMIFS(Transakce!$H76,Transakce!$L76,Q$3)</f>
        <v>0</v>
      </c>
      <c r="R64" s="113">
        <f>SUMIFS(Transakce!$G76,Transakce!$K76,R$3)+SUMIFS(Transakce!$H76,Transakce!$L76,R$3)</f>
        <v>0</v>
      </c>
      <c r="S64" s="113">
        <f>SUMIFS(Transakce!$G76,Transakce!$K76,S$3)+SUMIFS(Transakce!$H76,Transakce!$L76,S$3)</f>
        <v>0</v>
      </c>
      <c r="T64" s="113">
        <f>SUMIFS(Transakce!$G76,Transakce!$K76,T$3)+SUMIFS(Transakce!$H76,Transakce!$L76,T$3)</f>
        <v>0</v>
      </c>
      <c r="U64" s="113">
        <f>SUMIFS(Transakce!$G76,Transakce!$K76,U$3)+SUMIFS(Transakce!$H76,Transakce!$L76,U$3)</f>
        <v>0</v>
      </c>
      <c r="V64" s="113">
        <f>SUMIFS(Transakce!$G76,Transakce!$K76,V$3)+SUMIFS(Transakce!$H76,Transakce!$L76,V$3)</f>
        <v>0</v>
      </c>
      <c r="W64" s="113">
        <f>SUMIFS(Transakce!$G76,Transakce!$K76,W$3)+SUMIFS(Transakce!$H76,Transakce!$L76,W$3)</f>
        <v>0</v>
      </c>
      <c r="X64" s="113">
        <f>SUMIFS(Transakce!$G76,Transakce!$K76,X$3)+SUMIFS(Transakce!$H76,Transakce!$L76,X$3)</f>
        <v>0</v>
      </c>
      <c r="Y64" s="113">
        <f>SUMIFS(Transakce!$G76,Transakce!$K76,Y$3)+SUMIFS(Transakce!$H76,Transakce!$L76,Y$3)</f>
        <v>0</v>
      </c>
      <c r="Z64" s="113">
        <f>SUMIFS(Transakce!$G76,Transakce!$K76,Z$3)+SUMIFS(Transakce!$H76,Transakce!$L76,Z$3)</f>
        <v>0</v>
      </c>
      <c r="AA64" s="113">
        <f>SUMIFS(Transakce!$G76,Transakce!$K76,AA$3)+SUMIFS(Transakce!$H76,Transakce!$L76,AA$3)</f>
        <v>0</v>
      </c>
      <c r="AB64" s="113">
        <f>SUMIFS(Transakce!$G76,Transakce!$K76,AB$3)+SUMIFS(Transakce!$H76,Transakce!$L76,AB$3)</f>
        <v>0</v>
      </c>
      <c r="AC64" s="113">
        <f>SUMIFS(Transakce!$G76,Transakce!$K76,AC$3)+SUMIFS(Transakce!$H76,Transakce!$L76,AC$3)</f>
        <v>0</v>
      </c>
      <c r="AD64" s="113">
        <f>SUMIFS(Transakce!$G76,Transakce!$K76,AD$3)+SUMIFS(Transakce!$H76,Transakce!$L76,AD$3)</f>
        <v>0</v>
      </c>
      <c r="AE64" s="113">
        <f>SUMIFS(Transakce!$G76,Transakce!$K76,AE$3)+SUMIFS(Transakce!$H76,Transakce!$L76,AE$3)</f>
        <v>0</v>
      </c>
      <c r="AF64" s="113">
        <f>SUMIFS(Transakce!$G76,Transakce!$K76,AF$3)+SUMIFS(Transakce!$H76,Transakce!$L76,AF$3)</f>
        <v>0</v>
      </c>
      <c r="AG64" s="113">
        <f>SUMIFS(Transakce!$G76,Transakce!$K76,AG$3)+SUMIFS(Transakce!$H76,Transakce!$L76,AG$3)</f>
        <v>0</v>
      </c>
      <c r="AH64" s="123">
        <f>SUMIFS(Transakce!$G76,Transakce!$K76,AH$3)+SUMIFS(Transakce!$H76,Transakce!$L76,AH$3)</f>
        <v>0</v>
      </c>
    </row>
    <row r="65" spans="1:34" hidden="1">
      <c r="A65" s="122">
        <f>Transakce!A77</f>
        <v>0</v>
      </c>
      <c r="B65" s="115" t="str">
        <f>IF(ISTEXT(Transakce!B77),Transakce!B77,"")</f>
        <v/>
      </c>
      <c r="C65" s="116">
        <f>Transakce!C77</f>
        <v>0</v>
      </c>
      <c r="D65" s="127" t="str">
        <f>IF(ISTEXT(Transakce!D77),Transakce!D77,"")</f>
        <v/>
      </c>
      <c r="E65" s="127" t="str">
        <f>IF(ISTEXT(Transakce!E77),Transakce!E77,"")</f>
        <v/>
      </c>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23"/>
    </row>
    <row r="66" spans="1:34">
      <c r="A66" s="122">
        <f>Transakce!A78</f>
        <v>0</v>
      </c>
      <c r="B66" s="115" t="str">
        <f>IF(ISTEXT(Transakce!B78),Transakce!B78,"")</f>
        <v/>
      </c>
      <c r="C66" s="116">
        <f>Transakce!C78</f>
        <v>0</v>
      </c>
      <c r="D66" s="127" t="str">
        <f>IF(ISTEXT(Transakce!D78),Transakce!D78,"")</f>
        <v/>
      </c>
      <c r="E66" s="127" t="str">
        <f>IF(ISTEXT(Transakce!E78),Transakce!E78,"")</f>
        <v/>
      </c>
      <c r="F66" s="113">
        <f>Transakce!F78</f>
        <v>0</v>
      </c>
      <c r="G66" s="113">
        <f>Transakce!I78</f>
        <v>0</v>
      </c>
      <c r="H66" s="113">
        <f>SUMIFS(Transakce!$G78,Transakce!$K78,H$3)+SUMIFS(Transakce!$H78,Transakce!$L78,H$3)</f>
        <v>0</v>
      </c>
      <c r="I66" s="113">
        <f>SUMIFS(Transakce!$G78,Transakce!$K78,I$3)+SUMIFS(Transakce!$H78,Transakce!$L78,I$3)</f>
        <v>0</v>
      </c>
      <c r="J66" s="113">
        <f>SUMIFS(Transakce!$G78,Transakce!$K78,J$3)+SUMIFS(Transakce!$H78,Transakce!$L78,J$3)</f>
        <v>0</v>
      </c>
      <c r="K66" s="113">
        <f>SUMIFS(Transakce!$G78,Transakce!$K78,K$3)+SUMIFS(Transakce!$H78,Transakce!$L78,K$3)</f>
        <v>0</v>
      </c>
      <c r="L66" s="113">
        <f>SUMIFS(Transakce!$G78,Transakce!$K78,L$3)+SUMIFS(Transakce!$H78,Transakce!$L78,L$3)</f>
        <v>0</v>
      </c>
      <c r="M66" s="113">
        <f>SUMIFS(Transakce!$G78,Transakce!$K78,M$3)+SUMIFS(Transakce!$H78,Transakce!$L78,M$3)</f>
        <v>0</v>
      </c>
      <c r="N66" s="113">
        <f>SUMIFS(Transakce!$G78,Transakce!$K78,N$3)+SUMIFS(Transakce!$H78,Transakce!$L78,N$3)</f>
        <v>0</v>
      </c>
      <c r="O66" s="113">
        <f>SUMIFS(Transakce!$G78,Transakce!$K78,O$3)+SUMIFS(Transakce!$H78,Transakce!$L78,O$3)</f>
        <v>0</v>
      </c>
      <c r="P66" s="113">
        <f>SUMIFS(Transakce!$G78,Transakce!$K78,P$3)+SUMIFS(Transakce!$H78,Transakce!$L78,P$3)</f>
        <v>0</v>
      </c>
      <c r="Q66" s="113">
        <f>SUMIFS(Transakce!$G78,Transakce!$K78,Q$3)+SUMIFS(Transakce!$H78,Transakce!$L78,Q$3)</f>
        <v>0</v>
      </c>
      <c r="R66" s="113">
        <f>SUMIFS(Transakce!$G78,Transakce!$K78,R$3)+SUMIFS(Transakce!$H78,Transakce!$L78,R$3)</f>
        <v>0</v>
      </c>
      <c r="S66" s="113">
        <f>SUMIFS(Transakce!$G78,Transakce!$K78,S$3)+SUMIFS(Transakce!$H78,Transakce!$L78,S$3)</f>
        <v>0</v>
      </c>
      <c r="T66" s="113">
        <f>SUMIFS(Transakce!$G78,Transakce!$K78,T$3)+SUMIFS(Transakce!$H78,Transakce!$L78,T$3)</f>
        <v>0</v>
      </c>
      <c r="U66" s="113">
        <f>SUMIFS(Transakce!$G78,Transakce!$K78,U$3)+SUMIFS(Transakce!$H78,Transakce!$L78,U$3)</f>
        <v>0</v>
      </c>
      <c r="V66" s="113">
        <f>SUMIFS(Transakce!$G78,Transakce!$K78,V$3)+SUMIFS(Transakce!$H78,Transakce!$L78,V$3)</f>
        <v>0</v>
      </c>
      <c r="W66" s="113">
        <f>SUMIFS(Transakce!$G78,Transakce!$K78,W$3)+SUMIFS(Transakce!$H78,Transakce!$L78,W$3)</f>
        <v>0</v>
      </c>
      <c r="X66" s="113">
        <f>SUMIFS(Transakce!$G78,Transakce!$K78,X$3)+SUMIFS(Transakce!$H78,Transakce!$L78,X$3)</f>
        <v>0</v>
      </c>
      <c r="Y66" s="113">
        <f>SUMIFS(Transakce!$G78,Transakce!$K78,Y$3)+SUMIFS(Transakce!$H78,Transakce!$L78,Y$3)</f>
        <v>0</v>
      </c>
      <c r="Z66" s="113">
        <f>SUMIFS(Transakce!$G78,Transakce!$K78,Z$3)+SUMIFS(Transakce!$H78,Transakce!$L78,Z$3)</f>
        <v>0</v>
      </c>
      <c r="AA66" s="113">
        <f>SUMIFS(Transakce!$G78,Transakce!$K78,AA$3)+SUMIFS(Transakce!$H78,Transakce!$L78,AA$3)</f>
        <v>0</v>
      </c>
      <c r="AB66" s="113">
        <f>SUMIFS(Transakce!$G78,Transakce!$K78,AB$3)+SUMIFS(Transakce!$H78,Transakce!$L78,AB$3)</f>
        <v>0</v>
      </c>
      <c r="AC66" s="113">
        <f>SUMIFS(Transakce!$G78,Transakce!$K78,AC$3)+SUMIFS(Transakce!$H78,Transakce!$L78,AC$3)</f>
        <v>0</v>
      </c>
      <c r="AD66" s="113">
        <f>SUMIFS(Transakce!$G78,Transakce!$K78,AD$3)+SUMIFS(Transakce!$H78,Transakce!$L78,AD$3)</f>
        <v>0</v>
      </c>
      <c r="AE66" s="113">
        <f>SUMIFS(Transakce!$G78,Transakce!$K78,AE$3)+SUMIFS(Transakce!$H78,Transakce!$L78,AE$3)</f>
        <v>0</v>
      </c>
      <c r="AF66" s="113">
        <f>SUMIFS(Transakce!$G78,Transakce!$K78,AF$3)+SUMIFS(Transakce!$H78,Transakce!$L78,AF$3)</f>
        <v>0</v>
      </c>
      <c r="AG66" s="113">
        <f>SUMIFS(Transakce!$G78,Transakce!$K78,AG$3)+SUMIFS(Transakce!$H78,Transakce!$L78,AG$3)</f>
        <v>0</v>
      </c>
      <c r="AH66" s="123">
        <f>SUMIFS(Transakce!$G78,Transakce!$K78,AH$3)+SUMIFS(Transakce!$H78,Transakce!$L78,AH$3)</f>
        <v>0</v>
      </c>
    </row>
    <row r="67" spans="1:34" hidden="1">
      <c r="A67" s="122">
        <f>Transakce!A79</f>
        <v>0</v>
      </c>
      <c r="B67" s="115" t="str">
        <f>IF(ISTEXT(Transakce!B79),Transakce!B79,"")</f>
        <v/>
      </c>
      <c r="C67" s="116">
        <f>Transakce!C79</f>
        <v>0</v>
      </c>
      <c r="D67" s="127" t="str">
        <f>IF(ISTEXT(Transakce!D79),Transakce!D79,"")</f>
        <v/>
      </c>
      <c r="E67" s="127" t="str">
        <f>IF(ISTEXT(Transakce!E79),Transakce!E79,"")</f>
        <v/>
      </c>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23"/>
    </row>
    <row r="68" spans="1:34">
      <c r="A68" s="122">
        <f>Transakce!A80</f>
        <v>0</v>
      </c>
      <c r="B68" s="115" t="str">
        <f>IF(ISTEXT(Transakce!B80),Transakce!B80,"")</f>
        <v/>
      </c>
      <c r="C68" s="116">
        <f>Transakce!C80</f>
        <v>0</v>
      </c>
      <c r="D68" s="127" t="str">
        <f>IF(ISTEXT(Transakce!D80),Transakce!D80,"")</f>
        <v/>
      </c>
      <c r="E68" s="127" t="str">
        <f>IF(ISTEXT(Transakce!E80),Transakce!E80,"")</f>
        <v/>
      </c>
      <c r="F68" s="113">
        <f>Transakce!F80</f>
        <v>0</v>
      </c>
      <c r="G68" s="113">
        <f>Transakce!I80</f>
        <v>0</v>
      </c>
      <c r="H68" s="113">
        <f>SUMIFS(Transakce!$G80,Transakce!$K80,H$3)+SUMIFS(Transakce!$H80,Transakce!$L80,H$3)</f>
        <v>0</v>
      </c>
      <c r="I68" s="113">
        <f>SUMIFS(Transakce!$G80,Transakce!$K80,I$3)+SUMIFS(Transakce!$H80,Transakce!$L80,I$3)</f>
        <v>0</v>
      </c>
      <c r="J68" s="113">
        <f>SUMIFS(Transakce!$G80,Transakce!$K80,J$3)+SUMIFS(Transakce!$H80,Transakce!$L80,J$3)</f>
        <v>0</v>
      </c>
      <c r="K68" s="113">
        <f>SUMIFS(Transakce!$G80,Transakce!$K80,K$3)+SUMIFS(Transakce!$H80,Transakce!$L80,K$3)</f>
        <v>0</v>
      </c>
      <c r="L68" s="113">
        <f>SUMIFS(Transakce!$G80,Transakce!$K80,L$3)+SUMIFS(Transakce!$H80,Transakce!$L80,L$3)</f>
        <v>0</v>
      </c>
      <c r="M68" s="113">
        <f>SUMIFS(Transakce!$G80,Transakce!$K80,M$3)+SUMIFS(Transakce!$H80,Transakce!$L80,M$3)</f>
        <v>0</v>
      </c>
      <c r="N68" s="113">
        <f>SUMIFS(Transakce!$G80,Transakce!$K80,N$3)+SUMIFS(Transakce!$H80,Transakce!$L80,N$3)</f>
        <v>0</v>
      </c>
      <c r="O68" s="113">
        <f>SUMIFS(Transakce!$G80,Transakce!$K80,O$3)+SUMIFS(Transakce!$H80,Transakce!$L80,O$3)</f>
        <v>0</v>
      </c>
      <c r="P68" s="113">
        <f>SUMIFS(Transakce!$G80,Transakce!$K80,P$3)+SUMIFS(Transakce!$H80,Transakce!$L80,P$3)</f>
        <v>0</v>
      </c>
      <c r="Q68" s="113">
        <f>SUMIFS(Transakce!$G80,Transakce!$K80,Q$3)+SUMIFS(Transakce!$H80,Transakce!$L80,Q$3)</f>
        <v>0</v>
      </c>
      <c r="R68" s="113">
        <f>SUMIFS(Transakce!$G80,Transakce!$K80,R$3)+SUMIFS(Transakce!$H80,Transakce!$L80,R$3)</f>
        <v>0</v>
      </c>
      <c r="S68" s="113">
        <f>SUMIFS(Transakce!$G80,Transakce!$K80,S$3)+SUMIFS(Transakce!$H80,Transakce!$L80,S$3)</f>
        <v>0</v>
      </c>
      <c r="T68" s="113">
        <f>SUMIFS(Transakce!$G80,Transakce!$K80,T$3)+SUMIFS(Transakce!$H80,Transakce!$L80,T$3)</f>
        <v>0</v>
      </c>
      <c r="U68" s="113">
        <f>SUMIFS(Transakce!$G80,Transakce!$K80,U$3)+SUMIFS(Transakce!$H80,Transakce!$L80,U$3)</f>
        <v>0</v>
      </c>
      <c r="V68" s="113">
        <f>SUMIFS(Transakce!$G80,Transakce!$K80,V$3)+SUMIFS(Transakce!$H80,Transakce!$L80,V$3)</f>
        <v>0</v>
      </c>
      <c r="W68" s="113">
        <f>SUMIFS(Transakce!$G80,Transakce!$K80,W$3)+SUMIFS(Transakce!$H80,Transakce!$L80,W$3)</f>
        <v>0</v>
      </c>
      <c r="X68" s="113">
        <f>SUMIFS(Transakce!$G80,Transakce!$K80,X$3)+SUMIFS(Transakce!$H80,Transakce!$L80,X$3)</f>
        <v>0</v>
      </c>
      <c r="Y68" s="113">
        <f>SUMIFS(Transakce!$G80,Transakce!$K80,Y$3)+SUMIFS(Transakce!$H80,Transakce!$L80,Y$3)</f>
        <v>0</v>
      </c>
      <c r="Z68" s="113">
        <f>SUMIFS(Transakce!$G80,Transakce!$K80,Z$3)+SUMIFS(Transakce!$H80,Transakce!$L80,Z$3)</f>
        <v>0</v>
      </c>
      <c r="AA68" s="113">
        <f>SUMIFS(Transakce!$G80,Transakce!$K80,AA$3)+SUMIFS(Transakce!$H80,Transakce!$L80,AA$3)</f>
        <v>0</v>
      </c>
      <c r="AB68" s="113">
        <f>SUMIFS(Transakce!$G80,Transakce!$K80,AB$3)+SUMIFS(Transakce!$H80,Transakce!$L80,AB$3)</f>
        <v>0</v>
      </c>
      <c r="AC68" s="113">
        <f>SUMIFS(Transakce!$G80,Transakce!$K80,AC$3)+SUMIFS(Transakce!$H80,Transakce!$L80,AC$3)</f>
        <v>0</v>
      </c>
      <c r="AD68" s="113">
        <f>SUMIFS(Transakce!$G80,Transakce!$K80,AD$3)+SUMIFS(Transakce!$H80,Transakce!$L80,AD$3)</f>
        <v>0</v>
      </c>
      <c r="AE68" s="113">
        <f>SUMIFS(Transakce!$G80,Transakce!$K80,AE$3)+SUMIFS(Transakce!$H80,Transakce!$L80,AE$3)</f>
        <v>0</v>
      </c>
      <c r="AF68" s="113">
        <f>SUMIFS(Transakce!$G80,Transakce!$K80,AF$3)+SUMIFS(Transakce!$H80,Transakce!$L80,AF$3)</f>
        <v>0</v>
      </c>
      <c r="AG68" s="113">
        <f>SUMIFS(Transakce!$G80,Transakce!$K80,AG$3)+SUMIFS(Transakce!$H80,Transakce!$L80,AG$3)</f>
        <v>0</v>
      </c>
      <c r="AH68" s="123">
        <f>SUMIFS(Transakce!$G80,Transakce!$K80,AH$3)+SUMIFS(Transakce!$H80,Transakce!$L80,AH$3)</f>
        <v>0</v>
      </c>
    </row>
    <row r="69" spans="1:34" hidden="1">
      <c r="A69" s="122">
        <f>Transakce!A81</f>
        <v>0</v>
      </c>
      <c r="B69" s="115" t="str">
        <f>IF(ISTEXT(Transakce!B81),Transakce!B81,"")</f>
        <v/>
      </c>
      <c r="C69" s="116">
        <f>Transakce!C81</f>
        <v>0</v>
      </c>
      <c r="D69" s="127" t="str">
        <f>IF(ISTEXT(Transakce!D81),Transakce!D81,"")</f>
        <v/>
      </c>
      <c r="E69" s="127" t="str">
        <f>IF(ISTEXT(Transakce!E81),Transakce!E81,"")</f>
        <v/>
      </c>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23"/>
    </row>
    <row r="70" spans="1:34">
      <c r="A70" s="122">
        <f>Transakce!A82</f>
        <v>0</v>
      </c>
      <c r="B70" s="115" t="str">
        <f>IF(ISTEXT(Transakce!B82),Transakce!B82,"")</f>
        <v/>
      </c>
      <c r="C70" s="116">
        <f>Transakce!C82</f>
        <v>0</v>
      </c>
      <c r="D70" s="127" t="str">
        <f>IF(ISTEXT(Transakce!D82),Transakce!D82,"")</f>
        <v/>
      </c>
      <c r="E70" s="127" t="str">
        <f>IF(ISTEXT(Transakce!E82),Transakce!E82,"")</f>
        <v/>
      </c>
      <c r="F70" s="113">
        <f>Transakce!F82</f>
        <v>0</v>
      </c>
      <c r="G70" s="113">
        <f>Transakce!I82</f>
        <v>0</v>
      </c>
      <c r="H70" s="113">
        <f>SUMIFS(Transakce!$G82,Transakce!$K82,H$3)+SUMIFS(Transakce!$H82,Transakce!$L82,H$3)</f>
        <v>0</v>
      </c>
      <c r="I70" s="113">
        <f>SUMIFS(Transakce!$G82,Transakce!$K82,I$3)+SUMIFS(Transakce!$H82,Transakce!$L82,I$3)</f>
        <v>0</v>
      </c>
      <c r="J70" s="113">
        <f>SUMIFS(Transakce!$G82,Transakce!$K82,J$3)+SUMIFS(Transakce!$H82,Transakce!$L82,J$3)</f>
        <v>0</v>
      </c>
      <c r="K70" s="113">
        <f>SUMIFS(Transakce!$G82,Transakce!$K82,K$3)+SUMIFS(Transakce!$H82,Transakce!$L82,K$3)</f>
        <v>0</v>
      </c>
      <c r="L70" s="113">
        <f>SUMIFS(Transakce!$G82,Transakce!$K82,L$3)+SUMIFS(Transakce!$H82,Transakce!$L82,L$3)</f>
        <v>0</v>
      </c>
      <c r="M70" s="113">
        <f>SUMIFS(Transakce!$G82,Transakce!$K82,M$3)+SUMIFS(Transakce!$H82,Transakce!$L82,M$3)</f>
        <v>0</v>
      </c>
      <c r="N70" s="113">
        <f>SUMIFS(Transakce!$G82,Transakce!$K82,N$3)+SUMIFS(Transakce!$H82,Transakce!$L82,N$3)</f>
        <v>0</v>
      </c>
      <c r="O70" s="113">
        <f>SUMIFS(Transakce!$G82,Transakce!$K82,O$3)+SUMIFS(Transakce!$H82,Transakce!$L82,O$3)</f>
        <v>0</v>
      </c>
      <c r="P70" s="113">
        <f>SUMIFS(Transakce!$G82,Transakce!$K82,P$3)+SUMIFS(Transakce!$H82,Transakce!$L82,P$3)</f>
        <v>0</v>
      </c>
      <c r="Q70" s="113">
        <f>SUMIFS(Transakce!$G82,Transakce!$K82,Q$3)+SUMIFS(Transakce!$H82,Transakce!$L82,Q$3)</f>
        <v>0</v>
      </c>
      <c r="R70" s="113">
        <f>SUMIFS(Transakce!$G82,Transakce!$K82,R$3)+SUMIFS(Transakce!$H82,Transakce!$L82,R$3)</f>
        <v>0</v>
      </c>
      <c r="S70" s="113">
        <f>SUMIFS(Transakce!$G82,Transakce!$K82,S$3)+SUMIFS(Transakce!$H82,Transakce!$L82,S$3)</f>
        <v>0</v>
      </c>
      <c r="T70" s="113">
        <f>SUMIFS(Transakce!$G82,Transakce!$K82,T$3)+SUMIFS(Transakce!$H82,Transakce!$L82,T$3)</f>
        <v>0</v>
      </c>
      <c r="U70" s="113">
        <f>SUMIFS(Transakce!$G82,Transakce!$K82,U$3)+SUMIFS(Transakce!$H82,Transakce!$L82,U$3)</f>
        <v>0</v>
      </c>
      <c r="V70" s="113">
        <f>SUMIFS(Transakce!$G82,Transakce!$K82,V$3)+SUMIFS(Transakce!$H82,Transakce!$L82,V$3)</f>
        <v>0</v>
      </c>
      <c r="W70" s="113">
        <f>SUMIFS(Transakce!$G82,Transakce!$K82,W$3)+SUMIFS(Transakce!$H82,Transakce!$L82,W$3)</f>
        <v>0</v>
      </c>
      <c r="X70" s="113">
        <f>SUMIFS(Transakce!$G82,Transakce!$K82,X$3)+SUMIFS(Transakce!$H82,Transakce!$L82,X$3)</f>
        <v>0</v>
      </c>
      <c r="Y70" s="113">
        <f>SUMIFS(Transakce!$G82,Transakce!$K82,Y$3)+SUMIFS(Transakce!$H82,Transakce!$L82,Y$3)</f>
        <v>0</v>
      </c>
      <c r="Z70" s="113">
        <f>SUMIFS(Transakce!$G82,Transakce!$K82,Z$3)+SUMIFS(Transakce!$H82,Transakce!$L82,Z$3)</f>
        <v>0</v>
      </c>
      <c r="AA70" s="113">
        <f>SUMIFS(Transakce!$G82,Transakce!$K82,AA$3)+SUMIFS(Transakce!$H82,Transakce!$L82,AA$3)</f>
        <v>0</v>
      </c>
      <c r="AB70" s="113">
        <f>SUMIFS(Transakce!$G82,Transakce!$K82,AB$3)+SUMIFS(Transakce!$H82,Transakce!$L82,AB$3)</f>
        <v>0</v>
      </c>
      <c r="AC70" s="113">
        <f>SUMIFS(Transakce!$G82,Transakce!$K82,AC$3)+SUMIFS(Transakce!$H82,Transakce!$L82,AC$3)</f>
        <v>0</v>
      </c>
      <c r="AD70" s="113">
        <f>SUMIFS(Transakce!$G82,Transakce!$K82,AD$3)+SUMIFS(Transakce!$H82,Transakce!$L82,AD$3)</f>
        <v>0</v>
      </c>
      <c r="AE70" s="113">
        <f>SUMIFS(Transakce!$G82,Transakce!$K82,AE$3)+SUMIFS(Transakce!$H82,Transakce!$L82,AE$3)</f>
        <v>0</v>
      </c>
      <c r="AF70" s="113">
        <f>SUMIFS(Transakce!$G82,Transakce!$K82,AF$3)+SUMIFS(Transakce!$H82,Transakce!$L82,AF$3)</f>
        <v>0</v>
      </c>
      <c r="AG70" s="113">
        <f>SUMIFS(Transakce!$G82,Transakce!$K82,AG$3)+SUMIFS(Transakce!$H82,Transakce!$L82,AG$3)</f>
        <v>0</v>
      </c>
      <c r="AH70" s="123">
        <f>SUMIFS(Transakce!$G82,Transakce!$K82,AH$3)+SUMIFS(Transakce!$H82,Transakce!$L82,AH$3)</f>
        <v>0</v>
      </c>
    </row>
    <row r="71" spans="1:34" hidden="1">
      <c r="A71" s="122">
        <f>Transakce!A83</f>
        <v>0</v>
      </c>
      <c r="B71" s="115" t="str">
        <f>IF(ISTEXT(Transakce!B83),Transakce!B83,"")</f>
        <v/>
      </c>
      <c r="C71" s="116">
        <f>Transakce!C83</f>
        <v>0</v>
      </c>
      <c r="D71" s="127" t="str">
        <f>IF(ISTEXT(Transakce!D83),Transakce!D83,"")</f>
        <v/>
      </c>
      <c r="E71" s="127" t="str">
        <f>IF(ISTEXT(Transakce!E83),Transakce!E83,"")</f>
        <v/>
      </c>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23"/>
    </row>
    <row r="72" spans="1:34">
      <c r="A72" s="122">
        <f>Transakce!A84</f>
        <v>0</v>
      </c>
      <c r="B72" s="115" t="str">
        <f>IF(ISTEXT(Transakce!B84),Transakce!B84,"")</f>
        <v/>
      </c>
      <c r="C72" s="116">
        <f>Transakce!C84</f>
        <v>0</v>
      </c>
      <c r="D72" s="127" t="str">
        <f>IF(ISTEXT(Transakce!D84),Transakce!D84,"")</f>
        <v/>
      </c>
      <c r="E72" s="127" t="str">
        <f>IF(ISTEXT(Transakce!E84),Transakce!E84,"")</f>
        <v/>
      </c>
      <c r="F72" s="113">
        <f>Transakce!F84</f>
        <v>0</v>
      </c>
      <c r="G72" s="113">
        <f>Transakce!I84</f>
        <v>0</v>
      </c>
      <c r="H72" s="113">
        <f>SUMIFS(Transakce!$G84,Transakce!$K84,H$3)+SUMIFS(Transakce!$H84,Transakce!$L84,H$3)</f>
        <v>0</v>
      </c>
      <c r="I72" s="113">
        <f>SUMIFS(Transakce!$G84,Transakce!$K84,I$3)+SUMIFS(Transakce!$H84,Transakce!$L84,I$3)</f>
        <v>0</v>
      </c>
      <c r="J72" s="113">
        <f>SUMIFS(Transakce!$G84,Transakce!$K84,J$3)+SUMIFS(Transakce!$H84,Transakce!$L84,J$3)</f>
        <v>0</v>
      </c>
      <c r="K72" s="113">
        <f>SUMIFS(Transakce!$G84,Transakce!$K84,K$3)+SUMIFS(Transakce!$H84,Transakce!$L84,K$3)</f>
        <v>0</v>
      </c>
      <c r="L72" s="113">
        <f>SUMIFS(Transakce!$G84,Transakce!$K84,L$3)+SUMIFS(Transakce!$H84,Transakce!$L84,L$3)</f>
        <v>0</v>
      </c>
      <c r="M72" s="113">
        <f>SUMIFS(Transakce!$G84,Transakce!$K84,M$3)+SUMIFS(Transakce!$H84,Transakce!$L84,M$3)</f>
        <v>0</v>
      </c>
      <c r="N72" s="113">
        <f>SUMIFS(Transakce!$G84,Transakce!$K84,N$3)+SUMIFS(Transakce!$H84,Transakce!$L84,N$3)</f>
        <v>0</v>
      </c>
      <c r="O72" s="113">
        <f>SUMIFS(Transakce!$G84,Transakce!$K84,O$3)+SUMIFS(Transakce!$H84,Transakce!$L84,O$3)</f>
        <v>0</v>
      </c>
      <c r="P72" s="113">
        <f>SUMIFS(Transakce!$G84,Transakce!$K84,P$3)+SUMIFS(Transakce!$H84,Transakce!$L84,P$3)</f>
        <v>0</v>
      </c>
      <c r="Q72" s="113">
        <f>SUMIFS(Transakce!$G84,Transakce!$K84,Q$3)+SUMIFS(Transakce!$H84,Transakce!$L84,Q$3)</f>
        <v>0</v>
      </c>
      <c r="R72" s="113">
        <f>SUMIFS(Transakce!$G84,Transakce!$K84,R$3)+SUMIFS(Transakce!$H84,Transakce!$L84,R$3)</f>
        <v>0</v>
      </c>
      <c r="S72" s="113">
        <f>SUMIFS(Transakce!$G84,Transakce!$K84,S$3)+SUMIFS(Transakce!$H84,Transakce!$L84,S$3)</f>
        <v>0</v>
      </c>
      <c r="T72" s="113">
        <f>SUMIFS(Transakce!$G84,Transakce!$K84,T$3)+SUMIFS(Transakce!$H84,Transakce!$L84,T$3)</f>
        <v>0</v>
      </c>
      <c r="U72" s="113">
        <f>SUMIFS(Transakce!$G84,Transakce!$K84,U$3)+SUMIFS(Transakce!$H84,Transakce!$L84,U$3)</f>
        <v>0</v>
      </c>
      <c r="V72" s="113">
        <f>SUMIFS(Transakce!$G84,Transakce!$K84,V$3)+SUMIFS(Transakce!$H84,Transakce!$L84,V$3)</f>
        <v>0</v>
      </c>
      <c r="W72" s="113">
        <f>SUMIFS(Transakce!$G84,Transakce!$K84,W$3)+SUMIFS(Transakce!$H84,Transakce!$L84,W$3)</f>
        <v>0</v>
      </c>
      <c r="X72" s="113">
        <f>SUMIFS(Transakce!$G84,Transakce!$K84,X$3)+SUMIFS(Transakce!$H84,Transakce!$L84,X$3)</f>
        <v>0</v>
      </c>
      <c r="Y72" s="113">
        <f>SUMIFS(Transakce!$G84,Transakce!$K84,Y$3)+SUMIFS(Transakce!$H84,Transakce!$L84,Y$3)</f>
        <v>0</v>
      </c>
      <c r="Z72" s="113">
        <f>SUMIFS(Transakce!$G84,Transakce!$K84,Z$3)+SUMIFS(Transakce!$H84,Transakce!$L84,Z$3)</f>
        <v>0</v>
      </c>
      <c r="AA72" s="113">
        <f>SUMIFS(Transakce!$G84,Transakce!$K84,AA$3)+SUMIFS(Transakce!$H84,Transakce!$L84,AA$3)</f>
        <v>0</v>
      </c>
      <c r="AB72" s="113">
        <f>SUMIFS(Transakce!$G84,Transakce!$K84,AB$3)+SUMIFS(Transakce!$H84,Transakce!$L84,AB$3)</f>
        <v>0</v>
      </c>
      <c r="AC72" s="113">
        <f>SUMIFS(Transakce!$G84,Transakce!$K84,AC$3)+SUMIFS(Transakce!$H84,Transakce!$L84,AC$3)</f>
        <v>0</v>
      </c>
      <c r="AD72" s="113">
        <f>SUMIFS(Transakce!$G84,Transakce!$K84,AD$3)+SUMIFS(Transakce!$H84,Transakce!$L84,AD$3)</f>
        <v>0</v>
      </c>
      <c r="AE72" s="113">
        <f>SUMIFS(Transakce!$G84,Transakce!$K84,AE$3)+SUMIFS(Transakce!$H84,Transakce!$L84,AE$3)</f>
        <v>0</v>
      </c>
      <c r="AF72" s="113">
        <f>SUMIFS(Transakce!$G84,Transakce!$K84,AF$3)+SUMIFS(Transakce!$H84,Transakce!$L84,AF$3)</f>
        <v>0</v>
      </c>
      <c r="AG72" s="113">
        <f>SUMIFS(Transakce!$G84,Transakce!$K84,AG$3)+SUMIFS(Transakce!$H84,Transakce!$L84,AG$3)</f>
        <v>0</v>
      </c>
      <c r="AH72" s="123">
        <f>SUMIFS(Transakce!$G84,Transakce!$K84,AH$3)+SUMIFS(Transakce!$H84,Transakce!$L84,AH$3)</f>
        <v>0</v>
      </c>
    </row>
    <row r="73" spans="1:34" hidden="1">
      <c r="A73" s="122">
        <f>Transakce!A85</f>
        <v>0</v>
      </c>
      <c r="B73" s="115" t="str">
        <f>IF(ISTEXT(Transakce!B85),Transakce!B85,"")</f>
        <v/>
      </c>
      <c r="C73" s="116">
        <f>Transakce!C85</f>
        <v>0</v>
      </c>
      <c r="D73" s="127" t="str">
        <f>IF(ISTEXT(Transakce!D85),Transakce!D85,"")</f>
        <v/>
      </c>
      <c r="E73" s="127" t="str">
        <f>IF(ISTEXT(Transakce!E85),Transakce!E85,"")</f>
        <v/>
      </c>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23"/>
    </row>
    <row r="74" spans="1:34">
      <c r="A74" s="122">
        <f>Transakce!A86</f>
        <v>0</v>
      </c>
      <c r="B74" s="115" t="str">
        <f>IF(ISTEXT(Transakce!B86),Transakce!B86,"")</f>
        <v/>
      </c>
      <c r="C74" s="116">
        <f>Transakce!C86</f>
        <v>0</v>
      </c>
      <c r="D74" s="127" t="str">
        <f>IF(ISTEXT(Transakce!D86),Transakce!D86,"")</f>
        <v/>
      </c>
      <c r="E74" s="127" t="str">
        <f>IF(ISTEXT(Transakce!E86),Transakce!E86,"")</f>
        <v/>
      </c>
      <c r="F74" s="113">
        <f>Transakce!F86</f>
        <v>0</v>
      </c>
      <c r="G74" s="113">
        <f>Transakce!I86</f>
        <v>0</v>
      </c>
      <c r="H74" s="113">
        <f>SUMIFS(Transakce!$G86,Transakce!$K86,H$3)+SUMIFS(Transakce!$H86,Transakce!$L86,H$3)</f>
        <v>0</v>
      </c>
      <c r="I74" s="113">
        <f>SUMIFS(Transakce!$G86,Transakce!$K86,I$3)+SUMIFS(Transakce!$H86,Transakce!$L86,I$3)</f>
        <v>0</v>
      </c>
      <c r="J74" s="113">
        <f>SUMIFS(Transakce!$G86,Transakce!$K86,J$3)+SUMIFS(Transakce!$H86,Transakce!$L86,J$3)</f>
        <v>0</v>
      </c>
      <c r="K74" s="113">
        <f>SUMIFS(Transakce!$G86,Transakce!$K86,K$3)+SUMIFS(Transakce!$H86,Transakce!$L86,K$3)</f>
        <v>0</v>
      </c>
      <c r="L74" s="113">
        <f>SUMIFS(Transakce!$G86,Transakce!$K86,L$3)+SUMIFS(Transakce!$H86,Transakce!$L86,L$3)</f>
        <v>0</v>
      </c>
      <c r="M74" s="113">
        <f>SUMIFS(Transakce!$G86,Transakce!$K86,M$3)+SUMIFS(Transakce!$H86,Transakce!$L86,M$3)</f>
        <v>0</v>
      </c>
      <c r="N74" s="113">
        <f>SUMIFS(Transakce!$G86,Transakce!$K86,N$3)+SUMIFS(Transakce!$H86,Transakce!$L86,N$3)</f>
        <v>0</v>
      </c>
      <c r="O74" s="113">
        <f>SUMIFS(Transakce!$G86,Transakce!$K86,O$3)+SUMIFS(Transakce!$H86,Transakce!$L86,O$3)</f>
        <v>0</v>
      </c>
      <c r="P74" s="113">
        <f>SUMIFS(Transakce!$G86,Transakce!$K86,P$3)+SUMIFS(Transakce!$H86,Transakce!$L86,P$3)</f>
        <v>0</v>
      </c>
      <c r="Q74" s="113">
        <f>SUMIFS(Transakce!$G86,Transakce!$K86,Q$3)+SUMIFS(Transakce!$H86,Transakce!$L86,Q$3)</f>
        <v>0</v>
      </c>
      <c r="R74" s="113">
        <f>SUMIFS(Transakce!$G86,Transakce!$K86,R$3)+SUMIFS(Transakce!$H86,Transakce!$L86,R$3)</f>
        <v>0</v>
      </c>
      <c r="S74" s="113">
        <f>SUMIFS(Transakce!$G86,Transakce!$K86,S$3)+SUMIFS(Transakce!$H86,Transakce!$L86,S$3)</f>
        <v>0</v>
      </c>
      <c r="T74" s="113">
        <f>SUMIFS(Transakce!$G86,Transakce!$K86,T$3)+SUMIFS(Transakce!$H86,Transakce!$L86,T$3)</f>
        <v>0</v>
      </c>
      <c r="U74" s="113">
        <f>SUMIFS(Transakce!$G86,Transakce!$K86,U$3)+SUMIFS(Transakce!$H86,Transakce!$L86,U$3)</f>
        <v>0</v>
      </c>
      <c r="V74" s="113">
        <f>SUMIFS(Transakce!$G86,Transakce!$K86,V$3)+SUMIFS(Transakce!$H86,Transakce!$L86,V$3)</f>
        <v>0</v>
      </c>
      <c r="W74" s="113">
        <f>SUMIFS(Transakce!$G86,Transakce!$K86,W$3)+SUMIFS(Transakce!$H86,Transakce!$L86,W$3)</f>
        <v>0</v>
      </c>
      <c r="X74" s="113">
        <f>SUMIFS(Transakce!$G86,Transakce!$K86,X$3)+SUMIFS(Transakce!$H86,Transakce!$L86,X$3)</f>
        <v>0</v>
      </c>
      <c r="Y74" s="113">
        <f>SUMIFS(Transakce!$G86,Transakce!$K86,Y$3)+SUMIFS(Transakce!$H86,Transakce!$L86,Y$3)</f>
        <v>0</v>
      </c>
      <c r="Z74" s="113">
        <f>SUMIFS(Transakce!$G86,Transakce!$K86,Z$3)+SUMIFS(Transakce!$H86,Transakce!$L86,Z$3)</f>
        <v>0</v>
      </c>
      <c r="AA74" s="113">
        <f>SUMIFS(Transakce!$G86,Transakce!$K86,AA$3)+SUMIFS(Transakce!$H86,Transakce!$L86,AA$3)</f>
        <v>0</v>
      </c>
      <c r="AB74" s="113">
        <f>SUMIFS(Transakce!$G86,Transakce!$K86,AB$3)+SUMIFS(Transakce!$H86,Transakce!$L86,AB$3)</f>
        <v>0</v>
      </c>
      <c r="AC74" s="113">
        <f>SUMIFS(Transakce!$G86,Transakce!$K86,AC$3)+SUMIFS(Transakce!$H86,Transakce!$L86,AC$3)</f>
        <v>0</v>
      </c>
      <c r="AD74" s="113">
        <f>SUMIFS(Transakce!$G86,Transakce!$K86,AD$3)+SUMIFS(Transakce!$H86,Transakce!$L86,AD$3)</f>
        <v>0</v>
      </c>
      <c r="AE74" s="113">
        <f>SUMIFS(Transakce!$G86,Transakce!$K86,AE$3)+SUMIFS(Transakce!$H86,Transakce!$L86,AE$3)</f>
        <v>0</v>
      </c>
      <c r="AF74" s="113">
        <f>SUMIFS(Transakce!$G86,Transakce!$K86,AF$3)+SUMIFS(Transakce!$H86,Transakce!$L86,AF$3)</f>
        <v>0</v>
      </c>
      <c r="AG74" s="113">
        <f>SUMIFS(Transakce!$G86,Transakce!$K86,AG$3)+SUMIFS(Transakce!$H86,Transakce!$L86,AG$3)</f>
        <v>0</v>
      </c>
      <c r="AH74" s="123">
        <f>SUMIFS(Transakce!$G86,Transakce!$K86,AH$3)+SUMIFS(Transakce!$H86,Transakce!$L86,AH$3)</f>
        <v>0</v>
      </c>
    </row>
    <row r="75" spans="1:34" hidden="1">
      <c r="A75" s="122">
        <f>Transakce!A87</f>
        <v>0</v>
      </c>
      <c r="B75" s="115" t="str">
        <f>IF(ISTEXT(Transakce!B87),Transakce!B87,"")</f>
        <v/>
      </c>
      <c r="C75" s="116">
        <f>Transakce!C87</f>
        <v>0</v>
      </c>
      <c r="D75" s="127" t="str">
        <f>IF(ISTEXT(Transakce!D87),Transakce!D87,"")</f>
        <v/>
      </c>
      <c r="E75" s="127" t="str">
        <f>IF(ISTEXT(Transakce!E87),Transakce!E87,"")</f>
        <v/>
      </c>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23"/>
    </row>
    <row r="76" spans="1:34">
      <c r="A76" s="122">
        <f>Transakce!A88</f>
        <v>0</v>
      </c>
      <c r="B76" s="115" t="str">
        <f>IF(ISTEXT(Transakce!B88),Transakce!B88,"")</f>
        <v/>
      </c>
      <c r="C76" s="116">
        <f>Transakce!C88</f>
        <v>0</v>
      </c>
      <c r="D76" s="127" t="str">
        <f>IF(ISTEXT(Transakce!D88),Transakce!D88,"")</f>
        <v/>
      </c>
      <c r="E76" s="127" t="str">
        <f>IF(ISTEXT(Transakce!E88),Transakce!E88,"")</f>
        <v/>
      </c>
      <c r="F76" s="113">
        <f>Transakce!F88</f>
        <v>0</v>
      </c>
      <c r="G76" s="113">
        <f>Transakce!I88</f>
        <v>0</v>
      </c>
      <c r="H76" s="113">
        <f>SUMIFS(Transakce!$G88,Transakce!$K88,H$3)+SUMIFS(Transakce!$H88,Transakce!$L88,H$3)</f>
        <v>0</v>
      </c>
      <c r="I76" s="113">
        <f>SUMIFS(Transakce!$G88,Transakce!$K88,I$3)+SUMIFS(Transakce!$H88,Transakce!$L88,I$3)</f>
        <v>0</v>
      </c>
      <c r="J76" s="113">
        <f>SUMIFS(Transakce!$G88,Transakce!$K88,J$3)+SUMIFS(Transakce!$H88,Transakce!$L88,J$3)</f>
        <v>0</v>
      </c>
      <c r="K76" s="113">
        <f>SUMIFS(Transakce!$G88,Transakce!$K88,K$3)+SUMIFS(Transakce!$H88,Transakce!$L88,K$3)</f>
        <v>0</v>
      </c>
      <c r="L76" s="113">
        <f>SUMIFS(Transakce!$G88,Transakce!$K88,L$3)+SUMIFS(Transakce!$H88,Transakce!$L88,L$3)</f>
        <v>0</v>
      </c>
      <c r="M76" s="113">
        <f>SUMIFS(Transakce!$G88,Transakce!$K88,M$3)+SUMIFS(Transakce!$H88,Transakce!$L88,M$3)</f>
        <v>0</v>
      </c>
      <c r="N76" s="113">
        <f>SUMIFS(Transakce!$G88,Transakce!$K88,N$3)+SUMIFS(Transakce!$H88,Transakce!$L88,N$3)</f>
        <v>0</v>
      </c>
      <c r="O76" s="113">
        <f>SUMIFS(Transakce!$G88,Transakce!$K88,O$3)+SUMIFS(Transakce!$H88,Transakce!$L88,O$3)</f>
        <v>0</v>
      </c>
      <c r="P76" s="113">
        <f>SUMIFS(Transakce!$G88,Transakce!$K88,P$3)+SUMIFS(Transakce!$H88,Transakce!$L88,P$3)</f>
        <v>0</v>
      </c>
      <c r="Q76" s="113">
        <f>SUMIFS(Transakce!$G88,Transakce!$K88,Q$3)+SUMIFS(Transakce!$H88,Transakce!$L88,Q$3)</f>
        <v>0</v>
      </c>
      <c r="R76" s="113">
        <f>SUMIFS(Transakce!$G88,Transakce!$K88,R$3)+SUMIFS(Transakce!$H88,Transakce!$L88,R$3)</f>
        <v>0</v>
      </c>
      <c r="S76" s="113">
        <f>SUMIFS(Transakce!$G88,Transakce!$K88,S$3)+SUMIFS(Transakce!$H88,Transakce!$L88,S$3)</f>
        <v>0</v>
      </c>
      <c r="T76" s="113">
        <f>SUMIFS(Transakce!$G88,Transakce!$K88,T$3)+SUMIFS(Transakce!$H88,Transakce!$L88,T$3)</f>
        <v>0</v>
      </c>
      <c r="U76" s="113">
        <f>SUMIFS(Transakce!$G88,Transakce!$K88,U$3)+SUMIFS(Transakce!$H88,Transakce!$L88,U$3)</f>
        <v>0</v>
      </c>
      <c r="V76" s="113">
        <f>SUMIFS(Transakce!$G88,Transakce!$K88,V$3)+SUMIFS(Transakce!$H88,Transakce!$L88,V$3)</f>
        <v>0</v>
      </c>
      <c r="W76" s="113">
        <f>SUMIFS(Transakce!$G88,Transakce!$K88,W$3)+SUMIFS(Transakce!$H88,Transakce!$L88,W$3)</f>
        <v>0</v>
      </c>
      <c r="X76" s="113">
        <f>SUMIFS(Transakce!$G88,Transakce!$K88,X$3)+SUMIFS(Transakce!$H88,Transakce!$L88,X$3)</f>
        <v>0</v>
      </c>
      <c r="Y76" s="113">
        <f>SUMIFS(Transakce!$G88,Transakce!$K88,Y$3)+SUMIFS(Transakce!$H88,Transakce!$L88,Y$3)</f>
        <v>0</v>
      </c>
      <c r="Z76" s="113">
        <f>SUMIFS(Transakce!$G88,Transakce!$K88,Z$3)+SUMIFS(Transakce!$H88,Transakce!$L88,Z$3)</f>
        <v>0</v>
      </c>
      <c r="AA76" s="113">
        <f>SUMIFS(Transakce!$G88,Transakce!$K88,AA$3)+SUMIFS(Transakce!$H88,Transakce!$L88,AA$3)</f>
        <v>0</v>
      </c>
      <c r="AB76" s="113">
        <f>SUMIFS(Transakce!$G88,Transakce!$K88,AB$3)+SUMIFS(Transakce!$H88,Transakce!$L88,AB$3)</f>
        <v>0</v>
      </c>
      <c r="AC76" s="113">
        <f>SUMIFS(Transakce!$G88,Transakce!$K88,AC$3)+SUMIFS(Transakce!$H88,Transakce!$L88,AC$3)</f>
        <v>0</v>
      </c>
      <c r="AD76" s="113">
        <f>SUMIFS(Transakce!$G88,Transakce!$K88,AD$3)+SUMIFS(Transakce!$H88,Transakce!$L88,AD$3)</f>
        <v>0</v>
      </c>
      <c r="AE76" s="113">
        <f>SUMIFS(Transakce!$G88,Transakce!$K88,AE$3)+SUMIFS(Transakce!$H88,Transakce!$L88,AE$3)</f>
        <v>0</v>
      </c>
      <c r="AF76" s="113">
        <f>SUMIFS(Transakce!$G88,Transakce!$K88,AF$3)+SUMIFS(Transakce!$H88,Transakce!$L88,AF$3)</f>
        <v>0</v>
      </c>
      <c r="AG76" s="113">
        <f>SUMIFS(Transakce!$G88,Transakce!$K88,AG$3)+SUMIFS(Transakce!$H88,Transakce!$L88,AG$3)</f>
        <v>0</v>
      </c>
      <c r="AH76" s="123">
        <f>SUMIFS(Transakce!$G88,Transakce!$K88,AH$3)+SUMIFS(Transakce!$H88,Transakce!$L88,AH$3)</f>
        <v>0</v>
      </c>
    </row>
    <row r="77" spans="1:34" hidden="1">
      <c r="A77" s="122">
        <f>Transakce!A89</f>
        <v>0</v>
      </c>
      <c r="B77" s="115" t="str">
        <f>IF(ISTEXT(Transakce!B89),Transakce!B89,"")</f>
        <v/>
      </c>
      <c r="C77" s="116">
        <f>Transakce!C89</f>
        <v>0</v>
      </c>
      <c r="D77" s="127" t="str">
        <f>IF(ISTEXT(Transakce!D89),Transakce!D89,"")</f>
        <v/>
      </c>
      <c r="E77" s="127" t="str">
        <f>IF(ISTEXT(Transakce!E89),Transakce!E89,"")</f>
        <v/>
      </c>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23"/>
    </row>
    <row r="78" spans="1:34">
      <c r="A78" s="122">
        <f>Transakce!A90</f>
        <v>0</v>
      </c>
      <c r="B78" s="115" t="str">
        <f>IF(ISTEXT(Transakce!B90),Transakce!B90,"")</f>
        <v/>
      </c>
      <c r="C78" s="116">
        <f>Transakce!C90</f>
        <v>0</v>
      </c>
      <c r="D78" s="127" t="str">
        <f>IF(ISTEXT(Transakce!D90),Transakce!D90,"")</f>
        <v/>
      </c>
      <c r="E78" s="127" t="str">
        <f>IF(ISTEXT(Transakce!E90),Transakce!E90,"")</f>
        <v/>
      </c>
      <c r="F78" s="113">
        <f>Transakce!F90</f>
        <v>0</v>
      </c>
      <c r="G78" s="113">
        <f>Transakce!I90</f>
        <v>0</v>
      </c>
      <c r="H78" s="113">
        <f>SUMIFS(Transakce!$G90,Transakce!$K90,H$3)+SUMIFS(Transakce!$H90,Transakce!$L90,H$3)</f>
        <v>0</v>
      </c>
      <c r="I78" s="113">
        <f>SUMIFS(Transakce!$G90,Transakce!$K90,I$3)+SUMIFS(Transakce!$H90,Transakce!$L90,I$3)</f>
        <v>0</v>
      </c>
      <c r="J78" s="113">
        <f>SUMIFS(Transakce!$G90,Transakce!$K90,J$3)+SUMIFS(Transakce!$H90,Transakce!$L90,J$3)</f>
        <v>0</v>
      </c>
      <c r="K78" s="113">
        <f>SUMIFS(Transakce!$G90,Transakce!$K90,K$3)+SUMIFS(Transakce!$H90,Transakce!$L90,K$3)</f>
        <v>0</v>
      </c>
      <c r="L78" s="113">
        <f>SUMIFS(Transakce!$G90,Transakce!$K90,L$3)+SUMIFS(Transakce!$H90,Transakce!$L90,L$3)</f>
        <v>0</v>
      </c>
      <c r="M78" s="113">
        <f>SUMIFS(Transakce!$G90,Transakce!$K90,M$3)+SUMIFS(Transakce!$H90,Transakce!$L90,M$3)</f>
        <v>0</v>
      </c>
      <c r="N78" s="113">
        <f>SUMIFS(Transakce!$G90,Transakce!$K90,N$3)+SUMIFS(Transakce!$H90,Transakce!$L90,N$3)</f>
        <v>0</v>
      </c>
      <c r="O78" s="113">
        <f>SUMIFS(Transakce!$G90,Transakce!$K90,O$3)+SUMIFS(Transakce!$H90,Transakce!$L90,O$3)</f>
        <v>0</v>
      </c>
      <c r="P78" s="113">
        <f>SUMIFS(Transakce!$G90,Transakce!$K90,P$3)+SUMIFS(Transakce!$H90,Transakce!$L90,P$3)</f>
        <v>0</v>
      </c>
      <c r="Q78" s="113">
        <f>SUMIFS(Transakce!$G90,Transakce!$K90,Q$3)+SUMIFS(Transakce!$H90,Transakce!$L90,Q$3)</f>
        <v>0</v>
      </c>
      <c r="R78" s="113">
        <f>SUMIFS(Transakce!$G90,Transakce!$K90,R$3)+SUMIFS(Transakce!$H90,Transakce!$L90,R$3)</f>
        <v>0</v>
      </c>
      <c r="S78" s="113">
        <f>SUMIFS(Transakce!$G90,Transakce!$K90,S$3)+SUMIFS(Transakce!$H90,Transakce!$L90,S$3)</f>
        <v>0</v>
      </c>
      <c r="T78" s="113">
        <f>SUMIFS(Transakce!$G90,Transakce!$K90,T$3)+SUMIFS(Transakce!$H90,Transakce!$L90,T$3)</f>
        <v>0</v>
      </c>
      <c r="U78" s="113">
        <f>SUMIFS(Transakce!$G90,Transakce!$K90,U$3)+SUMIFS(Transakce!$H90,Transakce!$L90,U$3)</f>
        <v>0</v>
      </c>
      <c r="V78" s="113">
        <f>SUMIFS(Transakce!$G90,Transakce!$K90,V$3)+SUMIFS(Transakce!$H90,Transakce!$L90,V$3)</f>
        <v>0</v>
      </c>
      <c r="W78" s="113">
        <f>SUMIFS(Transakce!$G90,Transakce!$K90,W$3)+SUMIFS(Transakce!$H90,Transakce!$L90,W$3)</f>
        <v>0</v>
      </c>
      <c r="X78" s="113">
        <f>SUMIFS(Transakce!$G90,Transakce!$K90,X$3)+SUMIFS(Transakce!$H90,Transakce!$L90,X$3)</f>
        <v>0</v>
      </c>
      <c r="Y78" s="113">
        <f>SUMIFS(Transakce!$G90,Transakce!$K90,Y$3)+SUMIFS(Transakce!$H90,Transakce!$L90,Y$3)</f>
        <v>0</v>
      </c>
      <c r="Z78" s="113">
        <f>SUMIFS(Transakce!$G90,Transakce!$K90,Z$3)+SUMIFS(Transakce!$H90,Transakce!$L90,Z$3)</f>
        <v>0</v>
      </c>
      <c r="AA78" s="113">
        <f>SUMIFS(Transakce!$G90,Transakce!$K90,AA$3)+SUMIFS(Transakce!$H90,Transakce!$L90,AA$3)</f>
        <v>0</v>
      </c>
      <c r="AB78" s="113">
        <f>SUMIFS(Transakce!$G90,Transakce!$K90,AB$3)+SUMIFS(Transakce!$H90,Transakce!$L90,AB$3)</f>
        <v>0</v>
      </c>
      <c r="AC78" s="113">
        <f>SUMIFS(Transakce!$G90,Transakce!$K90,AC$3)+SUMIFS(Transakce!$H90,Transakce!$L90,AC$3)</f>
        <v>0</v>
      </c>
      <c r="AD78" s="113">
        <f>SUMIFS(Transakce!$G90,Transakce!$K90,AD$3)+SUMIFS(Transakce!$H90,Transakce!$L90,AD$3)</f>
        <v>0</v>
      </c>
      <c r="AE78" s="113">
        <f>SUMIFS(Transakce!$G90,Transakce!$K90,AE$3)+SUMIFS(Transakce!$H90,Transakce!$L90,AE$3)</f>
        <v>0</v>
      </c>
      <c r="AF78" s="113">
        <f>SUMIFS(Transakce!$G90,Transakce!$K90,AF$3)+SUMIFS(Transakce!$H90,Transakce!$L90,AF$3)</f>
        <v>0</v>
      </c>
      <c r="AG78" s="113">
        <f>SUMIFS(Transakce!$G90,Transakce!$K90,AG$3)+SUMIFS(Transakce!$H90,Transakce!$L90,AG$3)</f>
        <v>0</v>
      </c>
      <c r="AH78" s="123">
        <f>SUMIFS(Transakce!$G90,Transakce!$K90,AH$3)+SUMIFS(Transakce!$H90,Transakce!$L90,AH$3)</f>
        <v>0</v>
      </c>
    </row>
    <row r="79" spans="1:34" hidden="1">
      <c r="A79" s="122">
        <f>Transakce!A91</f>
        <v>0</v>
      </c>
      <c r="B79" s="115" t="str">
        <f>IF(ISTEXT(Transakce!B91),Transakce!B91,"")</f>
        <v/>
      </c>
      <c r="C79" s="116">
        <f>Transakce!C91</f>
        <v>0</v>
      </c>
      <c r="D79" s="127" t="str">
        <f>IF(ISTEXT(Transakce!D91),Transakce!D91,"")</f>
        <v/>
      </c>
      <c r="E79" s="127" t="str">
        <f>IF(ISTEXT(Transakce!E91),Transakce!E91,"")</f>
        <v/>
      </c>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23"/>
    </row>
    <row r="80" spans="1:34">
      <c r="A80" s="122">
        <f>Transakce!A92</f>
        <v>0</v>
      </c>
      <c r="B80" s="115" t="str">
        <f>IF(ISTEXT(Transakce!B92),Transakce!B92,"")</f>
        <v/>
      </c>
      <c r="C80" s="116">
        <f>Transakce!C92</f>
        <v>0</v>
      </c>
      <c r="D80" s="127" t="str">
        <f>IF(ISTEXT(Transakce!D92),Transakce!D92,"")</f>
        <v/>
      </c>
      <c r="E80" s="127" t="str">
        <f>IF(ISTEXT(Transakce!E92),Transakce!E92,"")</f>
        <v/>
      </c>
      <c r="F80" s="113">
        <f>Transakce!F92</f>
        <v>0</v>
      </c>
      <c r="G80" s="113">
        <f>Transakce!I92</f>
        <v>0</v>
      </c>
      <c r="H80" s="113">
        <f>SUMIFS(Transakce!$G92,Transakce!$K92,H$3)+SUMIFS(Transakce!$H92,Transakce!$L92,H$3)</f>
        <v>0</v>
      </c>
      <c r="I80" s="113">
        <f>SUMIFS(Transakce!$G92,Transakce!$K92,I$3)+SUMIFS(Transakce!$H92,Transakce!$L92,I$3)</f>
        <v>0</v>
      </c>
      <c r="J80" s="113">
        <f>SUMIFS(Transakce!$G92,Transakce!$K92,J$3)+SUMIFS(Transakce!$H92,Transakce!$L92,J$3)</f>
        <v>0</v>
      </c>
      <c r="K80" s="113">
        <f>SUMIFS(Transakce!$G92,Transakce!$K92,K$3)+SUMIFS(Transakce!$H92,Transakce!$L92,K$3)</f>
        <v>0</v>
      </c>
      <c r="L80" s="113">
        <f>SUMIFS(Transakce!$G92,Transakce!$K92,L$3)+SUMIFS(Transakce!$H92,Transakce!$L92,L$3)</f>
        <v>0</v>
      </c>
      <c r="M80" s="113">
        <f>SUMIFS(Transakce!$G92,Transakce!$K92,M$3)+SUMIFS(Transakce!$H92,Transakce!$L92,M$3)</f>
        <v>0</v>
      </c>
      <c r="N80" s="113">
        <f>SUMIFS(Transakce!$G92,Transakce!$K92,N$3)+SUMIFS(Transakce!$H92,Transakce!$L92,N$3)</f>
        <v>0</v>
      </c>
      <c r="O80" s="113">
        <f>SUMIFS(Transakce!$G92,Transakce!$K92,O$3)+SUMIFS(Transakce!$H92,Transakce!$L92,O$3)</f>
        <v>0</v>
      </c>
      <c r="P80" s="113">
        <f>SUMIFS(Transakce!$G92,Transakce!$K92,P$3)+SUMIFS(Transakce!$H92,Transakce!$L92,P$3)</f>
        <v>0</v>
      </c>
      <c r="Q80" s="113">
        <f>SUMIFS(Transakce!$G92,Transakce!$K92,Q$3)+SUMIFS(Transakce!$H92,Transakce!$L92,Q$3)</f>
        <v>0</v>
      </c>
      <c r="R80" s="113">
        <f>SUMIFS(Transakce!$G92,Transakce!$K92,R$3)+SUMIFS(Transakce!$H92,Transakce!$L92,R$3)</f>
        <v>0</v>
      </c>
      <c r="S80" s="113">
        <f>SUMIFS(Transakce!$G92,Transakce!$K92,S$3)+SUMIFS(Transakce!$H92,Transakce!$L92,S$3)</f>
        <v>0</v>
      </c>
      <c r="T80" s="113">
        <f>SUMIFS(Transakce!$G92,Transakce!$K92,T$3)+SUMIFS(Transakce!$H92,Transakce!$L92,T$3)</f>
        <v>0</v>
      </c>
      <c r="U80" s="113">
        <f>SUMIFS(Transakce!$G92,Transakce!$K92,U$3)+SUMIFS(Transakce!$H92,Transakce!$L92,U$3)</f>
        <v>0</v>
      </c>
      <c r="V80" s="113">
        <f>SUMIFS(Transakce!$G92,Transakce!$K92,V$3)+SUMIFS(Transakce!$H92,Transakce!$L92,V$3)</f>
        <v>0</v>
      </c>
      <c r="W80" s="113">
        <f>SUMIFS(Transakce!$G92,Transakce!$K92,W$3)+SUMIFS(Transakce!$H92,Transakce!$L92,W$3)</f>
        <v>0</v>
      </c>
      <c r="X80" s="113">
        <f>SUMIFS(Transakce!$G92,Transakce!$K92,X$3)+SUMIFS(Transakce!$H92,Transakce!$L92,X$3)</f>
        <v>0</v>
      </c>
      <c r="Y80" s="113">
        <f>SUMIFS(Transakce!$G92,Transakce!$K92,Y$3)+SUMIFS(Transakce!$H92,Transakce!$L92,Y$3)</f>
        <v>0</v>
      </c>
      <c r="Z80" s="113">
        <f>SUMIFS(Transakce!$G92,Transakce!$K92,Z$3)+SUMIFS(Transakce!$H92,Transakce!$L92,Z$3)</f>
        <v>0</v>
      </c>
      <c r="AA80" s="113">
        <f>SUMIFS(Transakce!$G92,Transakce!$K92,AA$3)+SUMIFS(Transakce!$H92,Transakce!$L92,AA$3)</f>
        <v>0</v>
      </c>
      <c r="AB80" s="113">
        <f>SUMIFS(Transakce!$G92,Transakce!$K92,AB$3)+SUMIFS(Transakce!$H92,Transakce!$L92,AB$3)</f>
        <v>0</v>
      </c>
      <c r="AC80" s="113">
        <f>SUMIFS(Transakce!$G92,Transakce!$K92,AC$3)+SUMIFS(Transakce!$H92,Transakce!$L92,AC$3)</f>
        <v>0</v>
      </c>
      <c r="AD80" s="113">
        <f>SUMIFS(Transakce!$G92,Transakce!$K92,AD$3)+SUMIFS(Transakce!$H92,Transakce!$L92,AD$3)</f>
        <v>0</v>
      </c>
      <c r="AE80" s="113">
        <f>SUMIFS(Transakce!$G92,Transakce!$K92,AE$3)+SUMIFS(Transakce!$H92,Transakce!$L92,AE$3)</f>
        <v>0</v>
      </c>
      <c r="AF80" s="113">
        <f>SUMIFS(Transakce!$G92,Transakce!$K92,AF$3)+SUMIFS(Transakce!$H92,Transakce!$L92,AF$3)</f>
        <v>0</v>
      </c>
      <c r="AG80" s="113">
        <f>SUMIFS(Transakce!$G92,Transakce!$K92,AG$3)+SUMIFS(Transakce!$H92,Transakce!$L92,AG$3)</f>
        <v>0</v>
      </c>
      <c r="AH80" s="123">
        <f>SUMIFS(Transakce!$G92,Transakce!$K92,AH$3)+SUMIFS(Transakce!$H92,Transakce!$L92,AH$3)</f>
        <v>0</v>
      </c>
    </row>
    <row r="81" spans="1:34" hidden="1">
      <c r="A81" s="122">
        <f>Transakce!A93</f>
        <v>0</v>
      </c>
      <c r="B81" s="115" t="str">
        <f>IF(ISTEXT(Transakce!B93),Transakce!B93,"")</f>
        <v/>
      </c>
      <c r="C81" s="116">
        <f>Transakce!C93</f>
        <v>0</v>
      </c>
      <c r="D81" s="127" t="str">
        <f>IF(ISTEXT(Transakce!D93),Transakce!D93,"")</f>
        <v/>
      </c>
      <c r="E81" s="127" t="str">
        <f>IF(ISTEXT(Transakce!E93),Transakce!E93,"")</f>
        <v/>
      </c>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23"/>
    </row>
    <row r="82" spans="1:34">
      <c r="A82" s="122">
        <f>Transakce!A94</f>
        <v>0</v>
      </c>
      <c r="B82" s="115" t="str">
        <f>IF(ISTEXT(Transakce!B94),Transakce!B94,"")</f>
        <v/>
      </c>
      <c r="C82" s="116">
        <f>Transakce!C94</f>
        <v>0</v>
      </c>
      <c r="D82" s="127" t="str">
        <f>IF(ISTEXT(Transakce!D94),Transakce!D94,"")</f>
        <v/>
      </c>
      <c r="E82" s="127" t="str">
        <f>IF(ISTEXT(Transakce!E94),Transakce!E94,"")</f>
        <v/>
      </c>
      <c r="F82" s="113">
        <f>Transakce!F94</f>
        <v>0</v>
      </c>
      <c r="G82" s="113">
        <f>Transakce!I94</f>
        <v>0</v>
      </c>
      <c r="H82" s="113">
        <f>SUMIFS(Transakce!$G94,Transakce!$K94,H$3)+SUMIFS(Transakce!$H94,Transakce!$L94,H$3)</f>
        <v>0</v>
      </c>
      <c r="I82" s="113">
        <f>SUMIFS(Transakce!$G94,Transakce!$K94,I$3)+SUMIFS(Transakce!$H94,Transakce!$L94,I$3)</f>
        <v>0</v>
      </c>
      <c r="J82" s="113">
        <f>SUMIFS(Transakce!$G94,Transakce!$K94,J$3)+SUMIFS(Transakce!$H94,Transakce!$L94,J$3)</f>
        <v>0</v>
      </c>
      <c r="K82" s="113">
        <f>SUMIFS(Transakce!$G94,Transakce!$K94,K$3)+SUMIFS(Transakce!$H94,Transakce!$L94,K$3)</f>
        <v>0</v>
      </c>
      <c r="L82" s="113">
        <f>SUMIFS(Transakce!$G94,Transakce!$K94,L$3)+SUMIFS(Transakce!$H94,Transakce!$L94,L$3)</f>
        <v>0</v>
      </c>
      <c r="M82" s="113">
        <f>SUMIFS(Transakce!$G94,Transakce!$K94,M$3)+SUMIFS(Transakce!$H94,Transakce!$L94,M$3)</f>
        <v>0</v>
      </c>
      <c r="N82" s="113">
        <f>SUMIFS(Transakce!$G94,Transakce!$K94,N$3)+SUMIFS(Transakce!$H94,Transakce!$L94,N$3)</f>
        <v>0</v>
      </c>
      <c r="O82" s="113">
        <f>SUMIFS(Transakce!$G94,Transakce!$K94,O$3)+SUMIFS(Transakce!$H94,Transakce!$L94,O$3)</f>
        <v>0</v>
      </c>
      <c r="P82" s="113">
        <f>SUMIFS(Transakce!$G94,Transakce!$K94,P$3)+SUMIFS(Transakce!$H94,Transakce!$L94,P$3)</f>
        <v>0</v>
      </c>
      <c r="Q82" s="113">
        <f>SUMIFS(Transakce!$G94,Transakce!$K94,Q$3)+SUMIFS(Transakce!$H94,Transakce!$L94,Q$3)</f>
        <v>0</v>
      </c>
      <c r="R82" s="113">
        <f>SUMIFS(Transakce!$G94,Transakce!$K94,R$3)+SUMIFS(Transakce!$H94,Transakce!$L94,R$3)</f>
        <v>0</v>
      </c>
      <c r="S82" s="113">
        <f>SUMIFS(Transakce!$G94,Transakce!$K94,S$3)+SUMIFS(Transakce!$H94,Transakce!$L94,S$3)</f>
        <v>0</v>
      </c>
      <c r="T82" s="113">
        <f>SUMIFS(Transakce!$G94,Transakce!$K94,T$3)+SUMIFS(Transakce!$H94,Transakce!$L94,T$3)</f>
        <v>0</v>
      </c>
      <c r="U82" s="113">
        <f>SUMIFS(Transakce!$G94,Transakce!$K94,U$3)+SUMIFS(Transakce!$H94,Transakce!$L94,U$3)</f>
        <v>0</v>
      </c>
      <c r="V82" s="113">
        <f>SUMIFS(Transakce!$G94,Transakce!$K94,V$3)+SUMIFS(Transakce!$H94,Transakce!$L94,V$3)</f>
        <v>0</v>
      </c>
      <c r="W82" s="113">
        <f>SUMIFS(Transakce!$G94,Transakce!$K94,W$3)+SUMIFS(Transakce!$H94,Transakce!$L94,W$3)</f>
        <v>0</v>
      </c>
      <c r="X82" s="113">
        <f>SUMIFS(Transakce!$G94,Transakce!$K94,X$3)+SUMIFS(Transakce!$H94,Transakce!$L94,X$3)</f>
        <v>0</v>
      </c>
      <c r="Y82" s="113">
        <f>SUMIFS(Transakce!$G94,Transakce!$K94,Y$3)+SUMIFS(Transakce!$H94,Transakce!$L94,Y$3)</f>
        <v>0</v>
      </c>
      <c r="Z82" s="113">
        <f>SUMIFS(Transakce!$G94,Transakce!$K94,Z$3)+SUMIFS(Transakce!$H94,Transakce!$L94,Z$3)</f>
        <v>0</v>
      </c>
      <c r="AA82" s="113">
        <f>SUMIFS(Transakce!$G94,Transakce!$K94,AA$3)+SUMIFS(Transakce!$H94,Transakce!$L94,AA$3)</f>
        <v>0</v>
      </c>
      <c r="AB82" s="113">
        <f>SUMIFS(Transakce!$G94,Transakce!$K94,AB$3)+SUMIFS(Transakce!$H94,Transakce!$L94,AB$3)</f>
        <v>0</v>
      </c>
      <c r="AC82" s="113">
        <f>SUMIFS(Transakce!$G94,Transakce!$K94,AC$3)+SUMIFS(Transakce!$H94,Transakce!$L94,AC$3)</f>
        <v>0</v>
      </c>
      <c r="AD82" s="113">
        <f>SUMIFS(Transakce!$G94,Transakce!$K94,AD$3)+SUMIFS(Transakce!$H94,Transakce!$L94,AD$3)</f>
        <v>0</v>
      </c>
      <c r="AE82" s="113">
        <f>SUMIFS(Transakce!$G94,Transakce!$K94,AE$3)+SUMIFS(Transakce!$H94,Transakce!$L94,AE$3)</f>
        <v>0</v>
      </c>
      <c r="AF82" s="113">
        <f>SUMIFS(Transakce!$G94,Transakce!$K94,AF$3)+SUMIFS(Transakce!$H94,Transakce!$L94,AF$3)</f>
        <v>0</v>
      </c>
      <c r="AG82" s="113">
        <f>SUMIFS(Transakce!$G94,Transakce!$K94,AG$3)+SUMIFS(Transakce!$H94,Transakce!$L94,AG$3)</f>
        <v>0</v>
      </c>
      <c r="AH82" s="123">
        <f>SUMIFS(Transakce!$G94,Transakce!$K94,AH$3)+SUMIFS(Transakce!$H94,Transakce!$L94,AH$3)</f>
        <v>0</v>
      </c>
    </row>
    <row r="83" spans="1:34" hidden="1">
      <c r="A83" s="122">
        <f>Transakce!A95</f>
        <v>0</v>
      </c>
      <c r="B83" s="115" t="str">
        <f>IF(ISTEXT(Transakce!B95),Transakce!B95,"")</f>
        <v/>
      </c>
      <c r="C83" s="116">
        <f>Transakce!C95</f>
        <v>0</v>
      </c>
      <c r="D83" s="127" t="str">
        <f>IF(ISTEXT(Transakce!D95),Transakce!D95,"")</f>
        <v/>
      </c>
      <c r="E83" s="127" t="str">
        <f>IF(ISTEXT(Transakce!E95),Transakce!E95,"")</f>
        <v/>
      </c>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23"/>
    </row>
    <row r="84" spans="1:34">
      <c r="A84" s="122">
        <f>Transakce!A96</f>
        <v>0</v>
      </c>
      <c r="B84" s="115" t="str">
        <f>IF(ISTEXT(Transakce!B96),Transakce!B96,"")</f>
        <v/>
      </c>
      <c r="C84" s="116">
        <f>Transakce!C96</f>
        <v>0</v>
      </c>
      <c r="D84" s="127" t="str">
        <f>IF(ISTEXT(Transakce!D96),Transakce!D96,"")</f>
        <v/>
      </c>
      <c r="E84" s="127" t="str">
        <f>IF(ISTEXT(Transakce!E96),Transakce!E96,"")</f>
        <v/>
      </c>
      <c r="F84" s="113">
        <f>Transakce!F96</f>
        <v>0</v>
      </c>
      <c r="G84" s="113">
        <f>Transakce!I96</f>
        <v>0</v>
      </c>
      <c r="H84" s="113">
        <f>SUMIFS(Transakce!$G96,Transakce!$K96,H$3)+SUMIFS(Transakce!$H96,Transakce!$L96,H$3)</f>
        <v>0</v>
      </c>
      <c r="I84" s="113">
        <f>SUMIFS(Transakce!$G96,Transakce!$K96,I$3)+SUMIFS(Transakce!$H96,Transakce!$L96,I$3)</f>
        <v>0</v>
      </c>
      <c r="J84" s="113">
        <f>SUMIFS(Transakce!$G96,Transakce!$K96,J$3)+SUMIFS(Transakce!$H96,Transakce!$L96,J$3)</f>
        <v>0</v>
      </c>
      <c r="K84" s="113">
        <f>SUMIFS(Transakce!$G96,Transakce!$K96,K$3)+SUMIFS(Transakce!$H96,Transakce!$L96,K$3)</f>
        <v>0</v>
      </c>
      <c r="L84" s="113">
        <f>SUMIFS(Transakce!$G96,Transakce!$K96,L$3)+SUMIFS(Transakce!$H96,Transakce!$L96,L$3)</f>
        <v>0</v>
      </c>
      <c r="M84" s="113">
        <f>SUMIFS(Transakce!$G96,Transakce!$K96,M$3)+SUMIFS(Transakce!$H96,Transakce!$L96,M$3)</f>
        <v>0</v>
      </c>
      <c r="N84" s="113">
        <f>SUMIFS(Transakce!$G96,Transakce!$K96,N$3)+SUMIFS(Transakce!$H96,Transakce!$L96,N$3)</f>
        <v>0</v>
      </c>
      <c r="O84" s="113">
        <f>SUMIFS(Transakce!$G96,Transakce!$K96,O$3)+SUMIFS(Transakce!$H96,Transakce!$L96,O$3)</f>
        <v>0</v>
      </c>
      <c r="P84" s="113">
        <f>SUMIFS(Transakce!$G96,Transakce!$K96,P$3)+SUMIFS(Transakce!$H96,Transakce!$L96,P$3)</f>
        <v>0</v>
      </c>
      <c r="Q84" s="113">
        <f>SUMIFS(Transakce!$G96,Transakce!$K96,Q$3)+SUMIFS(Transakce!$H96,Transakce!$L96,Q$3)</f>
        <v>0</v>
      </c>
      <c r="R84" s="113">
        <f>SUMIFS(Transakce!$G96,Transakce!$K96,R$3)+SUMIFS(Transakce!$H96,Transakce!$L96,R$3)</f>
        <v>0</v>
      </c>
      <c r="S84" s="113">
        <f>SUMIFS(Transakce!$G96,Transakce!$K96,S$3)+SUMIFS(Transakce!$H96,Transakce!$L96,S$3)</f>
        <v>0</v>
      </c>
      <c r="T84" s="113">
        <f>SUMIFS(Transakce!$G96,Transakce!$K96,T$3)+SUMIFS(Transakce!$H96,Transakce!$L96,T$3)</f>
        <v>0</v>
      </c>
      <c r="U84" s="113">
        <f>SUMIFS(Transakce!$G96,Transakce!$K96,U$3)+SUMIFS(Transakce!$H96,Transakce!$L96,U$3)</f>
        <v>0</v>
      </c>
      <c r="V84" s="113">
        <f>SUMIFS(Transakce!$G96,Transakce!$K96,V$3)+SUMIFS(Transakce!$H96,Transakce!$L96,V$3)</f>
        <v>0</v>
      </c>
      <c r="W84" s="113">
        <f>SUMIFS(Transakce!$G96,Transakce!$K96,W$3)+SUMIFS(Transakce!$H96,Transakce!$L96,W$3)</f>
        <v>0</v>
      </c>
      <c r="X84" s="113">
        <f>SUMIFS(Transakce!$G96,Transakce!$K96,X$3)+SUMIFS(Transakce!$H96,Transakce!$L96,X$3)</f>
        <v>0</v>
      </c>
      <c r="Y84" s="113">
        <f>SUMIFS(Transakce!$G96,Transakce!$K96,Y$3)+SUMIFS(Transakce!$H96,Transakce!$L96,Y$3)</f>
        <v>0</v>
      </c>
      <c r="Z84" s="113">
        <f>SUMIFS(Transakce!$G96,Transakce!$K96,Z$3)+SUMIFS(Transakce!$H96,Transakce!$L96,Z$3)</f>
        <v>0</v>
      </c>
      <c r="AA84" s="113">
        <f>SUMIFS(Transakce!$G96,Transakce!$K96,AA$3)+SUMIFS(Transakce!$H96,Transakce!$L96,AA$3)</f>
        <v>0</v>
      </c>
      <c r="AB84" s="113">
        <f>SUMIFS(Transakce!$G96,Transakce!$K96,AB$3)+SUMIFS(Transakce!$H96,Transakce!$L96,AB$3)</f>
        <v>0</v>
      </c>
      <c r="AC84" s="113">
        <f>SUMIFS(Transakce!$G96,Transakce!$K96,AC$3)+SUMIFS(Transakce!$H96,Transakce!$L96,AC$3)</f>
        <v>0</v>
      </c>
      <c r="AD84" s="113">
        <f>SUMIFS(Transakce!$G96,Transakce!$K96,AD$3)+SUMIFS(Transakce!$H96,Transakce!$L96,AD$3)</f>
        <v>0</v>
      </c>
      <c r="AE84" s="113">
        <f>SUMIFS(Transakce!$G96,Transakce!$K96,AE$3)+SUMIFS(Transakce!$H96,Transakce!$L96,AE$3)</f>
        <v>0</v>
      </c>
      <c r="AF84" s="113">
        <f>SUMIFS(Transakce!$G96,Transakce!$K96,AF$3)+SUMIFS(Transakce!$H96,Transakce!$L96,AF$3)</f>
        <v>0</v>
      </c>
      <c r="AG84" s="113">
        <f>SUMIFS(Transakce!$G96,Transakce!$K96,AG$3)+SUMIFS(Transakce!$H96,Transakce!$L96,AG$3)</f>
        <v>0</v>
      </c>
      <c r="AH84" s="123">
        <f>SUMIFS(Transakce!$G96,Transakce!$K96,AH$3)+SUMIFS(Transakce!$H96,Transakce!$L96,AH$3)</f>
        <v>0</v>
      </c>
    </row>
    <row r="85" spans="1:34" hidden="1">
      <c r="A85" s="122">
        <f>Transakce!A97</f>
        <v>0</v>
      </c>
      <c r="B85" s="115" t="str">
        <f>IF(ISTEXT(Transakce!B97),Transakce!B97,"")</f>
        <v/>
      </c>
      <c r="C85" s="116">
        <f>Transakce!C97</f>
        <v>0</v>
      </c>
      <c r="D85" s="127" t="str">
        <f>IF(ISTEXT(Transakce!D97),Transakce!D97,"")</f>
        <v/>
      </c>
      <c r="E85" s="127" t="str">
        <f>IF(ISTEXT(Transakce!E97),Transakce!E97,"")</f>
        <v/>
      </c>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23"/>
    </row>
    <row r="86" spans="1:34">
      <c r="A86" s="122">
        <f>Transakce!A98</f>
        <v>0</v>
      </c>
      <c r="B86" s="115" t="str">
        <f>IF(ISTEXT(Transakce!B98),Transakce!B98,"")</f>
        <v/>
      </c>
      <c r="C86" s="116">
        <f>Transakce!C98</f>
        <v>0</v>
      </c>
      <c r="D86" s="127" t="str">
        <f>IF(ISTEXT(Transakce!D98),Transakce!D98,"")</f>
        <v/>
      </c>
      <c r="E86" s="127" t="str">
        <f>IF(ISTEXT(Transakce!E98),Transakce!E98,"")</f>
        <v/>
      </c>
      <c r="F86" s="113">
        <f>Transakce!F98</f>
        <v>0</v>
      </c>
      <c r="G86" s="113">
        <f>Transakce!I98</f>
        <v>0</v>
      </c>
      <c r="H86" s="113">
        <f>SUMIFS(Transakce!$G98,Transakce!$K98,H$3)+SUMIFS(Transakce!$H98,Transakce!$L98,H$3)</f>
        <v>0</v>
      </c>
      <c r="I86" s="113">
        <f>SUMIFS(Transakce!$G98,Transakce!$K98,I$3)+SUMIFS(Transakce!$H98,Transakce!$L98,I$3)</f>
        <v>0</v>
      </c>
      <c r="J86" s="113">
        <f>SUMIFS(Transakce!$G98,Transakce!$K98,J$3)+SUMIFS(Transakce!$H98,Transakce!$L98,J$3)</f>
        <v>0</v>
      </c>
      <c r="K86" s="113">
        <f>SUMIFS(Transakce!$G98,Transakce!$K98,K$3)+SUMIFS(Transakce!$H98,Transakce!$L98,K$3)</f>
        <v>0</v>
      </c>
      <c r="L86" s="113">
        <f>SUMIFS(Transakce!$G98,Transakce!$K98,L$3)+SUMIFS(Transakce!$H98,Transakce!$L98,L$3)</f>
        <v>0</v>
      </c>
      <c r="M86" s="113">
        <f>SUMIFS(Transakce!$G98,Transakce!$K98,M$3)+SUMIFS(Transakce!$H98,Transakce!$L98,M$3)</f>
        <v>0</v>
      </c>
      <c r="N86" s="113">
        <f>SUMIFS(Transakce!$G98,Transakce!$K98,N$3)+SUMIFS(Transakce!$H98,Transakce!$L98,N$3)</f>
        <v>0</v>
      </c>
      <c r="O86" s="113">
        <f>SUMIFS(Transakce!$G98,Transakce!$K98,O$3)+SUMIFS(Transakce!$H98,Transakce!$L98,O$3)</f>
        <v>0</v>
      </c>
      <c r="P86" s="113">
        <f>SUMIFS(Transakce!$G98,Transakce!$K98,P$3)+SUMIFS(Transakce!$H98,Transakce!$L98,P$3)</f>
        <v>0</v>
      </c>
      <c r="Q86" s="113">
        <f>SUMIFS(Transakce!$G98,Transakce!$K98,Q$3)+SUMIFS(Transakce!$H98,Transakce!$L98,Q$3)</f>
        <v>0</v>
      </c>
      <c r="R86" s="113">
        <f>SUMIFS(Transakce!$G98,Transakce!$K98,R$3)+SUMIFS(Transakce!$H98,Transakce!$L98,R$3)</f>
        <v>0</v>
      </c>
      <c r="S86" s="113">
        <f>SUMIFS(Transakce!$G98,Transakce!$K98,S$3)+SUMIFS(Transakce!$H98,Transakce!$L98,S$3)</f>
        <v>0</v>
      </c>
      <c r="T86" s="113">
        <f>SUMIFS(Transakce!$G98,Transakce!$K98,T$3)+SUMIFS(Transakce!$H98,Transakce!$L98,T$3)</f>
        <v>0</v>
      </c>
      <c r="U86" s="113">
        <f>SUMIFS(Transakce!$G98,Transakce!$K98,U$3)+SUMIFS(Transakce!$H98,Transakce!$L98,U$3)</f>
        <v>0</v>
      </c>
      <c r="V86" s="113">
        <f>SUMIFS(Transakce!$G98,Transakce!$K98,V$3)+SUMIFS(Transakce!$H98,Transakce!$L98,V$3)</f>
        <v>0</v>
      </c>
      <c r="W86" s="113">
        <f>SUMIFS(Transakce!$G98,Transakce!$K98,W$3)+SUMIFS(Transakce!$H98,Transakce!$L98,W$3)</f>
        <v>0</v>
      </c>
      <c r="X86" s="113">
        <f>SUMIFS(Transakce!$G98,Transakce!$K98,X$3)+SUMIFS(Transakce!$H98,Transakce!$L98,X$3)</f>
        <v>0</v>
      </c>
      <c r="Y86" s="113">
        <f>SUMIFS(Transakce!$G98,Transakce!$K98,Y$3)+SUMIFS(Transakce!$H98,Transakce!$L98,Y$3)</f>
        <v>0</v>
      </c>
      <c r="Z86" s="113">
        <f>SUMIFS(Transakce!$G98,Transakce!$K98,Z$3)+SUMIFS(Transakce!$H98,Transakce!$L98,Z$3)</f>
        <v>0</v>
      </c>
      <c r="AA86" s="113">
        <f>SUMIFS(Transakce!$G98,Transakce!$K98,AA$3)+SUMIFS(Transakce!$H98,Transakce!$L98,AA$3)</f>
        <v>0</v>
      </c>
      <c r="AB86" s="113">
        <f>SUMIFS(Transakce!$G98,Transakce!$K98,AB$3)+SUMIFS(Transakce!$H98,Transakce!$L98,AB$3)</f>
        <v>0</v>
      </c>
      <c r="AC86" s="113">
        <f>SUMIFS(Transakce!$G98,Transakce!$K98,AC$3)+SUMIFS(Transakce!$H98,Transakce!$L98,AC$3)</f>
        <v>0</v>
      </c>
      <c r="AD86" s="113">
        <f>SUMIFS(Transakce!$G98,Transakce!$K98,AD$3)+SUMIFS(Transakce!$H98,Transakce!$L98,AD$3)</f>
        <v>0</v>
      </c>
      <c r="AE86" s="113">
        <f>SUMIFS(Transakce!$G98,Transakce!$K98,AE$3)+SUMIFS(Transakce!$H98,Transakce!$L98,AE$3)</f>
        <v>0</v>
      </c>
      <c r="AF86" s="113">
        <f>SUMIFS(Transakce!$G98,Transakce!$K98,AF$3)+SUMIFS(Transakce!$H98,Transakce!$L98,AF$3)</f>
        <v>0</v>
      </c>
      <c r="AG86" s="113">
        <f>SUMIFS(Transakce!$G98,Transakce!$K98,AG$3)+SUMIFS(Transakce!$H98,Transakce!$L98,AG$3)</f>
        <v>0</v>
      </c>
      <c r="AH86" s="123">
        <f>SUMIFS(Transakce!$G98,Transakce!$K98,AH$3)+SUMIFS(Transakce!$H98,Transakce!$L98,AH$3)</f>
        <v>0</v>
      </c>
    </row>
    <row r="87" spans="1:34" hidden="1">
      <c r="A87" s="122">
        <f>Transakce!A99</f>
        <v>0</v>
      </c>
      <c r="B87" s="115" t="str">
        <f>IF(ISTEXT(Transakce!B99),Transakce!B99,"")</f>
        <v/>
      </c>
      <c r="C87" s="116">
        <f>Transakce!C99</f>
        <v>0</v>
      </c>
      <c r="D87" s="127" t="str">
        <f>IF(ISTEXT(Transakce!D99),Transakce!D99,"")</f>
        <v/>
      </c>
      <c r="E87" s="127" t="str">
        <f>IF(ISTEXT(Transakce!E99),Transakce!E99,"")</f>
        <v/>
      </c>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23"/>
    </row>
    <row r="88" spans="1:34">
      <c r="A88" s="122">
        <f>Transakce!A100</f>
        <v>0</v>
      </c>
      <c r="B88" s="115" t="str">
        <f>IF(ISTEXT(Transakce!B100),Transakce!B100,"")</f>
        <v/>
      </c>
      <c r="C88" s="116">
        <f>Transakce!C100</f>
        <v>0</v>
      </c>
      <c r="D88" s="127" t="str">
        <f>IF(ISTEXT(Transakce!D100),Transakce!D100,"")</f>
        <v/>
      </c>
      <c r="E88" s="127" t="str">
        <f>IF(ISTEXT(Transakce!E100),Transakce!E100,"")</f>
        <v/>
      </c>
      <c r="F88" s="113">
        <f>Transakce!F100</f>
        <v>0</v>
      </c>
      <c r="G88" s="113">
        <f>Transakce!I100</f>
        <v>0</v>
      </c>
      <c r="H88" s="113">
        <f>SUMIFS(Transakce!$G100,Transakce!$K100,H$3)+SUMIFS(Transakce!$H100,Transakce!$L100,H$3)</f>
        <v>0</v>
      </c>
      <c r="I88" s="113">
        <f>SUMIFS(Transakce!$G100,Transakce!$K100,I$3)+SUMIFS(Transakce!$H100,Transakce!$L100,I$3)</f>
        <v>0</v>
      </c>
      <c r="J88" s="113">
        <f>SUMIFS(Transakce!$G100,Transakce!$K100,J$3)+SUMIFS(Transakce!$H100,Transakce!$L100,J$3)</f>
        <v>0</v>
      </c>
      <c r="K88" s="113">
        <f>SUMIFS(Transakce!$G100,Transakce!$K100,K$3)+SUMIFS(Transakce!$H100,Transakce!$L100,K$3)</f>
        <v>0</v>
      </c>
      <c r="L88" s="113">
        <f>SUMIFS(Transakce!$G100,Transakce!$K100,L$3)+SUMIFS(Transakce!$H100,Transakce!$L100,L$3)</f>
        <v>0</v>
      </c>
      <c r="M88" s="113">
        <f>SUMIFS(Transakce!$G100,Transakce!$K100,M$3)+SUMIFS(Transakce!$H100,Transakce!$L100,M$3)</f>
        <v>0</v>
      </c>
      <c r="N88" s="113">
        <f>SUMIFS(Transakce!$G100,Transakce!$K100,N$3)+SUMIFS(Transakce!$H100,Transakce!$L100,N$3)</f>
        <v>0</v>
      </c>
      <c r="O88" s="113">
        <f>SUMIFS(Transakce!$G100,Transakce!$K100,O$3)+SUMIFS(Transakce!$H100,Transakce!$L100,O$3)</f>
        <v>0</v>
      </c>
      <c r="P88" s="113">
        <f>SUMIFS(Transakce!$G100,Transakce!$K100,P$3)+SUMIFS(Transakce!$H100,Transakce!$L100,P$3)</f>
        <v>0</v>
      </c>
      <c r="Q88" s="113">
        <f>SUMIFS(Transakce!$G100,Transakce!$K100,Q$3)+SUMIFS(Transakce!$H100,Transakce!$L100,Q$3)</f>
        <v>0</v>
      </c>
      <c r="R88" s="113">
        <f>SUMIFS(Transakce!$G100,Transakce!$K100,R$3)+SUMIFS(Transakce!$H100,Transakce!$L100,R$3)</f>
        <v>0</v>
      </c>
      <c r="S88" s="113">
        <f>SUMIFS(Transakce!$G100,Transakce!$K100,S$3)+SUMIFS(Transakce!$H100,Transakce!$L100,S$3)</f>
        <v>0</v>
      </c>
      <c r="T88" s="113">
        <f>SUMIFS(Transakce!$G100,Transakce!$K100,T$3)+SUMIFS(Transakce!$H100,Transakce!$L100,T$3)</f>
        <v>0</v>
      </c>
      <c r="U88" s="113">
        <f>SUMIFS(Transakce!$G100,Transakce!$K100,U$3)+SUMIFS(Transakce!$H100,Transakce!$L100,U$3)</f>
        <v>0</v>
      </c>
      <c r="V88" s="113">
        <f>SUMIFS(Transakce!$G100,Transakce!$K100,V$3)+SUMIFS(Transakce!$H100,Transakce!$L100,V$3)</f>
        <v>0</v>
      </c>
      <c r="W88" s="113">
        <f>SUMIFS(Transakce!$G100,Transakce!$K100,W$3)+SUMIFS(Transakce!$H100,Transakce!$L100,W$3)</f>
        <v>0</v>
      </c>
      <c r="X88" s="113">
        <f>SUMIFS(Transakce!$G100,Transakce!$K100,X$3)+SUMIFS(Transakce!$H100,Transakce!$L100,X$3)</f>
        <v>0</v>
      </c>
      <c r="Y88" s="113">
        <f>SUMIFS(Transakce!$G100,Transakce!$K100,Y$3)+SUMIFS(Transakce!$H100,Transakce!$L100,Y$3)</f>
        <v>0</v>
      </c>
      <c r="Z88" s="113">
        <f>SUMIFS(Transakce!$G100,Transakce!$K100,Z$3)+SUMIFS(Transakce!$H100,Transakce!$L100,Z$3)</f>
        <v>0</v>
      </c>
      <c r="AA88" s="113">
        <f>SUMIFS(Transakce!$G100,Transakce!$K100,AA$3)+SUMIFS(Transakce!$H100,Transakce!$L100,AA$3)</f>
        <v>0</v>
      </c>
      <c r="AB88" s="113">
        <f>SUMIFS(Transakce!$G100,Transakce!$K100,AB$3)+SUMIFS(Transakce!$H100,Transakce!$L100,AB$3)</f>
        <v>0</v>
      </c>
      <c r="AC88" s="113">
        <f>SUMIFS(Transakce!$G100,Transakce!$K100,AC$3)+SUMIFS(Transakce!$H100,Transakce!$L100,AC$3)</f>
        <v>0</v>
      </c>
      <c r="AD88" s="113">
        <f>SUMIFS(Transakce!$G100,Transakce!$K100,AD$3)+SUMIFS(Transakce!$H100,Transakce!$L100,AD$3)</f>
        <v>0</v>
      </c>
      <c r="AE88" s="113">
        <f>SUMIFS(Transakce!$G100,Transakce!$K100,AE$3)+SUMIFS(Transakce!$H100,Transakce!$L100,AE$3)</f>
        <v>0</v>
      </c>
      <c r="AF88" s="113">
        <f>SUMIFS(Transakce!$G100,Transakce!$K100,AF$3)+SUMIFS(Transakce!$H100,Transakce!$L100,AF$3)</f>
        <v>0</v>
      </c>
      <c r="AG88" s="113">
        <f>SUMIFS(Transakce!$G100,Transakce!$K100,AG$3)+SUMIFS(Transakce!$H100,Transakce!$L100,AG$3)</f>
        <v>0</v>
      </c>
      <c r="AH88" s="123">
        <f>SUMIFS(Transakce!$G100,Transakce!$K100,AH$3)+SUMIFS(Transakce!$H100,Transakce!$L100,AH$3)</f>
        <v>0</v>
      </c>
    </row>
    <row r="89" spans="1:34" hidden="1">
      <c r="A89" s="122">
        <f>Transakce!A101</f>
        <v>0</v>
      </c>
      <c r="B89" s="115" t="str">
        <f>IF(ISTEXT(Transakce!B101),Transakce!B101,"")</f>
        <v/>
      </c>
      <c r="C89" s="116">
        <f>Transakce!C101</f>
        <v>0</v>
      </c>
      <c r="D89" s="127" t="str">
        <f>IF(ISTEXT(Transakce!D101),Transakce!D101,"")</f>
        <v/>
      </c>
      <c r="E89" s="127" t="str">
        <f>IF(ISTEXT(Transakce!E101),Transakce!E101,"")</f>
        <v/>
      </c>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23"/>
    </row>
    <row r="90" spans="1:34">
      <c r="A90" s="122">
        <f>Transakce!A102</f>
        <v>0</v>
      </c>
      <c r="B90" s="115" t="str">
        <f>IF(ISTEXT(Transakce!B102),Transakce!B102,"")</f>
        <v/>
      </c>
      <c r="C90" s="116">
        <f>Transakce!C102</f>
        <v>0</v>
      </c>
      <c r="D90" s="127" t="str">
        <f>IF(ISTEXT(Transakce!D102),Transakce!D102,"")</f>
        <v/>
      </c>
      <c r="E90" s="127" t="str">
        <f>IF(ISTEXT(Transakce!E102),Transakce!E102,"")</f>
        <v/>
      </c>
      <c r="F90" s="113">
        <f>Transakce!F102</f>
        <v>0</v>
      </c>
      <c r="G90" s="113">
        <f>Transakce!I102</f>
        <v>0</v>
      </c>
      <c r="H90" s="113">
        <f>SUMIFS(Transakce!$G102,Transakce!$K102,H$3)+SUMIFS(Transakce!$H102,Transakce!$L102,H$3)</f>
        <v>0</v>
      </c>
      <c r="I90" s="113">
        <f>SUMIFS(Transakce!$G102,Transakce!$K102,I$3)+SUMIFS(Transakce!$H102,Transakce!$L102,I$3)</f>
        <v>0</v>
      </c>
      <c r="J90" s="113">
        <f>SUMIFS(Transakce!$G102,Transakce!$K102,J$3)+SUMIFS(Transakce!$H102,Transakce!$L102,J$3)</f>
        <v>0</v>
      </c>
      <c r="K90" s="113">
        <f>SUMIFS(Transakce!$G102,Transakce!$K102,K$3)+SUMIFS(Transakce!$H102,Transakce!$L102,K$3)</f>
        <v>0</v>
      </c>
      <c r="L90" s="113">
        <f>SUMIFS(Transakce!$G102,Transakce!$K102,L$3)+SUMIFS(Transakce!$H102,Transakce!$L102,L$3)</f>
        <v>0</v>
      </c>
      <c r="M90" s="113">
        <f>SUMIFS(Transakce!$G102,Transakce!$K102,M$3)+SUMIFS(Transakce!$H102,Transakce!$L102,M$3)</f>
        <v>0</v>
      </c>
      <c r="N90" s="113">
        <f>SUMIFS(Transakce!$G102,Transakce!$K102,N$3)+SUMIFS(Transakce!$H102,Transakce!$L102,N$3)</f>
        <v>0</v>
      </c>
      <c r="O90" s="113">
        <f>SUMIFS(Transakce!$G102,Transakce!$K102,O$3)+SUMIFS(Transakce!$H102,Transakce!$L102,O$3)</f>
        <v>0</v>
      </c>
      <c r="P90" s="113">
        <f>SUMIFS(Transakce!$G102,Transakce!$K102,P$3)+SUMIFS(Transakce!$H102,Transakce!$L102,P$3)</f>
        <v>0</v>
      </c>
      <c r="Q90" s="113">
        <f>SUMIFS(Transakce!$G102,Transakce!$K102,Q$3)+SUMIFS(Transakce!$H102,Transakce!$L102,Q$3)</f>
        <v>0</v>
      </c>
      <c r="R90" s="113">
        <f>SUMIFS(Transakce!$G102,Transakce!$K102,R$3)+SUMIFS(Transakce!$H102,Transakce!$L102,R$3)</f>
        <v>0</v>
      </c>
      <c r="S90" s="113">
        <f>SUMIFS(Transakce!$G102,Transakce!$K102,S$3)+SUMIFS(Transakce!$H102,Transakce!$L102,S$3)</f>
        <v>0</v>
      </c>
      <c r="T90" s="113">
        <f>SUMIFS(Transakce!$G102,Transakce!$K102,T$3)+SUMIFS(Transakce!$H102,Transakce!$L102,T$3)</f>
        <v>0</v>
      </c>
      <c r="U90" s="113">
        <f>SUMIFS(Transakce!$G102,Transakce!$K102,U$3)+SUMIFS(Transakce!$H102,Transakce!$L102,U$3)</f>
        <v>0</v>
      </c>
      <c r="V90" s="113">
        <f>SUMIFS(Transakce!$G102,Transakce!$K102,V$3)+SUMIFS(Transakce!$H102,Transakce!$L102,V$3)</f>
        <v>0</v>
      </c>
      <c r="W90" s="113">
        <f>SUMIFS(Transakce!$G102,Transakce!$K102,W$3)+SUMIFS(Transakce!$H102,Transakce!$L102,W$3)</f>
        <v>0</v>
      </c>
      <c r="X90" s="113">
        <f>SUMIFS(Transakce!$G102,Transakce!$K102,X$3)+SUMIFS(Transakce!$H102,Transakce!$L102,X$3)</f>
        <v>0</v>
      </c>
      <c r="Y90" s="113">
        <f>SUMIFS(Transakce!$G102,Transakce!$K102,Y$3)+SUMIFS(Transakce!$H102,Transakce!$L102,Y$3)</f>
        <v>0</v>
      </c>
      <c r="Z90" s="113">
        <f>SUMIFS(Transakce!$G102,Transakce!$K102,Z$3)+SUMIFS(Transakce!$H102,Transakce!$L102,Z$3)</f>
        <v>0</v>
      </c>
      <c r="AA90" s="113">
        <f>SUMIFS(Transakce!$G102,Transakce!$K102,AA$3)+SUMIFS(Transakce!$H102,Transakce!$L102,AA$3)</f>
        <v>0</v>
      </c>
      <c r="AB90" s="113">
        <f>SUMIFS(Transakce!$G102,Transakce!$K102,AB$3)+SUMIFS(Transakce!$H102,Transakce!$L102,AB$3)</f>
        <v>0</v>
      </c>
      <c r="AC90" s="113">
        <f>SUMIFS(Transakce!$G102,Transakce!$K102,AC$3)+SUMIFS(Transakce!$H102,Transakce!$L102,AC$3)</f>
        <v>0</v>
      </c>
      <c r="AD90" s="113">
        <f>SUMIFS(Transakce!$G102,Transakce!$K102,AD$3)+SUMIFS(Transakce!$H102,Transakce!$L102,AD$3)</f>
        <v>0</v>
      </c>
      <c r="AE90" s="113">
        <f>SUMIFS(Transakce!$G102,Transakce!$K102,AE$3)+SUMIFS(Transakce!$H102,Transakce!$L102,AE$3)</f>
        <v>0</v>
      </c>
      <c r="AF90" s="113">
        <f>SUMIFS(Transakce!$G102,Transakce!$K102,AF$3)+SUMIFS(Transakce!$H102,Transakce!$L102,AF$3)</f>
        <v>0</v>
      </c>
      <c r="AG90" s="113">
        <f>SUMIFS(Transakce!$G102,Transakce!$K102,AG$3)+SUMIFS(Transakce!$H102,Transakce!$L102,AG$3)</f>
        <v>0</v>
      </c>
      <c r="AH90" s="123">
        <f>SUMIFS(Transakce!$G102,Transakce!$K102,AH$3)+SUMIFS(Transakce!$H102,Transakce!$L102,AH$3)</f>
        <v>0</v>
      </c>
    </row>
    <row r="91" spans="1:34" hidden="1">
      <c r="A91" s="122">
        <f>Transakce!A103</f>
        <v>0</v>
      </c>
      <c r="B91" s="115" t="str">
        <f>IF(ISTEXT(Transakce!B103),Transakce!B103,"")</f>
        <v/>
      </c>
      <c r="C91" s="116">
        <f>Transakce!C103</f>
        <v>0</v>
      </c>
      <c r="D91" s="127" t="str">
        <f>IF(ISTEXT(Transakce!D103),Transakce!D103,"")</f>
        <v/>
      </c>
      <c r="E91" s="127" t="str">
        <f>IF(ISTEXT(Transakce!E103),Transakce!E103,"")</f>
        <v/>
      </c>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23"/>
    </row>
    <row r="92" spans="1:34">
      <c r="A92" s="122">
        <f>Transakce!A104</f>
        <v>0</v>
      </c>
      <c r="B92" s="115" t="str">
        <f>IF(ISTEXT(Transakce!B104),Transakce!B104,"")</f>
        <v/>
      </c>
      <c r="C92" s="116">
        <f>Transakce!C104</f>
        <v>0</v>
      </c>
      <c r="D92" s="127" t="str">
        <f>IF(ISTEXT(Transakce!D104),Transakce!D104,"")</f>
        <v/>
      </c>
      <c r="E92" s="127" t="str">
        <f>IF(ISTEXT(Transakce!E104),Transakce!E104,"")</f>
        <v/>
      </c>
      <c r="F92" s="113">
        <f>Transakce!F104</f>
        <v>0</v>
      </c>
      <c r="G92" s="113">
        <f>Transakce!I104</f>
        <v>0</v>
      </c>
      <c r="H92" s="113">
        <f>SUMIFS(Transakce!$G104,Transakce!$K104,H$3)+SUMIFS(Transakce!$H104,Transakce!$L104,H$3)</f>
        <v>0</v>
      </c>
      <c r="I92" s="113">
        <f>SUMIFS(Transakce!$G104,Transakce!$K104,I$3)+SUMIFS(Transakce!$H104,Transakce!$L104,I$3)</f>
        <v>0</v>
      </c>
      <c r="J92" s="113">
        <f>SUMIFS(Transakce!$G104,Transakce!$K104,J$3)+SUMIFS(Transakce!$H104,Transakce!$L104,J$3)</f>
        <v>0</v>
      </c>
      <c r="K92" s="113">
        <f>SUMIFS(Transakce!$G104,Transakce!$K104,K$3)+SUMIFS(Transakce!$H104,Transakce!$L104,K$3)</f>
        <v>0</v>
      </c>
      <c r="L92" s="113">
        <f>SUMIFS(Transakce!$G104,Transakce!$K104,L$3)+SUMIFS(Transakce!$H104,Transakce!$L104,L$3)</f>
        <v>0</v>
      </c>
      <c r="M92" s="113">
        <f>SUMIFS(Transakce!$G104,Transakce!$K104,M$3)+SUMIFS(Transakce!$H104,Transakce!$L104,M$3)</f>
        <v>0</v>
      </c>
      <c r="N92" s="113">
        <f>SUMIFS(Transakce!$G104,Transakce!$K104,N$3)+SUMIFS(Transakce!$H104,Transakce!$L104,N$3)</f>
        <v>0</v>
      </c>
      <c r="O92" s="113">
        <f>SUMIFS(Transakce!$G104,Transakce!$K104,O$3)+SUMIFS(Transakce!$H104,Transakce!$L104,O$3)</f>
        <v>0</v>
      </c>
      <c r="P92" s="113">
        <f>SUMIFS(Transakce!$G104,Transakce!$K104,P$3)+SUMIFS(Transakce!$H104,Transakce!$L104,P$3)</f>
        <v>0</v>
      </c>
      <c r="Q92" s="113">
        <f>SUMIFS(Transakce!$G104,Transakce!$K104,Q$3)+SUMIFS(Transakce!$H104,Transakce!$L104,Q$3)</f>
        <v>0</v>
      </c>
      <c r="R92" s="113">
        <f>SUMIFS(Transakce!$G104,Transakce!$K104,R$3)+SUMIFS(Transakce!$H104,Transakce!$L104,R$3)</f>
        <v>0</v>
      </c>
      <c r="S92" s="113">
        <f>SUMIFS(Transakce!$G104,Transakce!$K104,S$3)+SUMIFS(Transakce!$H104,Transakce!$L104,S$3)</f>
        <v>0</v>
      </c>
      <c r="T92" s="113">
        <f>SUMIFS(Transakce!$G104,Transakce!$K104,T$3)+SUMIFS(Transakce!$H104,Transakce!$L104,T$3)</f>
        <v>0</v>
      </c>
      <c r="U92" s="113">
        <f>SUMIFS(Transakce!$G104,Transakce!$K104,U$3)+SUMIFS(Transakce!$H104,Transakce!$L104,U$3)</f>
        <v>0</v>
      </c>
      <c r="V92" s="113">
        <f>SUMIFS(Transakce!$G104,Transakce!$K104,V$3)+SUMIFS(Transakce!$H104,Transakce!$L104,V$3)</f>
        <v>0</v>
      </c>
      <c r="W92" s="113">
        <f>SUMIFS(Transakce!$G104,Transakce!$K104,W$3)+SUMIFS(Transakce!$H104,Transakce!$L104,W$3)</f>
        <v>0</v>
      </c>
      <c r="X92" s="113">
        <f>SUMIFS(Transakce!$G104,Transakce!$K104,X$3)+SUMIFS(Transakce!$H104,Transakce!$L104,X$3)</f>
        <v>0</v>
      </c>
      <c r="Y92" s="113">
        <f>SUMIFS(Transakce!$G104,Transakce!$K104,Y$3)+SUMIFS(Transakce!$H104,Transakce!$L104,Y$3)</f>
        <v>0</v>
      </c>
      <c r="Z92" s="113">
        <f>SUMIFS(Transakce!$G104,Transakce!$K104,Z$3)+SUMIFS(Transakce!$H104,Transakce!$L104,Z$3)</f>
        <v>0</v>
      </c>
      <c r="AA92" s="113">
        <f>SUMIFS(Transakce!$G104,Transakce!$K104,AA$3)+SUMIFS(Transakce!$H104,Transakce!$L104,AA$3)</f>
        <v>0</v>
      </c>
      <c r="AB92" s="113">
        <f>SUMIFS(Transakce!$G104,Transakce!$K104,AB$3)+SUMIFS(Transakce!$H104,Transakce!$L104,AB$3)</f>
        <v>0</v>
      </c>
      <c r="AC92" s="113">
        <f>SUMIFS(Transakce!$G104,Transakce!$K104,AC$3)+SUMIFS(Transakce!$H104,Transakce!$L104,AC$3)</f>
        <v>0</v>
      </c>
      <c r="AD92" s="113">
        <f>SUMIFS(Transakce!$G104,Transakce!$K104,AD$3)+SUMIFS(Transakce!$H104,Transakce!$L104,AD$3)</f>
        <v>0</v>
      </c>
      <c r="AE92" s="113">
        <f>SUMIFS(Transakce!$G104,Transakce!$K104,AE$3)+SUMIFS(Transakce!$H104,Transakce!$L104,AE$3)</f>
        <v>0</v>
      </c>
      <c r="AF92" s="113">
        <f>SUMIFS(Transakce!$G104,Transakce!$K104,AF$3)+SUMIFS(Transakce!$H104,Transakce!$L104,AF$3)</f>
        <v>0</v>
      </c>
      <c r="AG92" s="113">
        <f>SUMIFS(Transakce!$G104,Transakce!$K104,AG$3)+SUMIFS(Transakce!$H104,Transakce!$L104,AG$3)</f>
        <v>0</v>
      </c>
      <c r="AH92" s="123">
        <f>SUMIFS(Transakce!$G104,Transakce!$K104,AH$3)+SUMIFS(Transakce!$H104,Transakce!$L104,AH$3)</f>
        <v>0</v>
      </c>
    </row>
    <row r="93" spans="1:34" hidden="1">
      <c r="A93" s="122">
        <f>Transakce!A105</f>
        <v>0</v>
      </c>
      <c r="B93" s="115" t="str">
        <f>IF(ISTEXT(Transakce!B105),Transakce!B105,"")</f>
        <v/>
      </c>
      <c r="C93" s="116">
        <f>Transakce!C105</f>
        <v>0</v>
      </c>
      <c r="D93" s="127" t="str">
        <f>IF(ISTEXT(Transakce!D105),Transakce!D105,"")</f>
        <v/>
      </c>
      <c r="E93" s="127" t="str">
        <f>IF(ISTEXT(Transakce!E105),Transakce!E105,"")</f>
        <v/>
      </c>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23"/>
    </row>
    <row r="94" spans="1:34">
      <c r="A94" s="122">
        <f>Transakce!A106</f>
        <v>0</v>
      </c>
      <c r="B94" s="115" t="str">
        <f>IF(ISTEXT(Transakce!B106),Transakce!B106,"")</f>
        <v/>
      </c>
      <c r="C94" s="116">
        <f>Transakce!C106</f>
        <v>0</v>
      </c>
      <c r="D94" s="127" t="str">
        <f>IF(ISTEXT(Transakce!D106),Transakce!D106,"")</f>
        <v/>
      </c>
      <c r="E94" s="127" t="str">
        <f>IF(ISTEXT(Transakce!E106),Transakce!E106,"")</f>
        <v/>
      </c>
      <c r="F94" s="113">
        <f>Transakce!F106</f>
        <v>0</v>
      </c>
      <c r="G94" s="113">
        <f>Transakce!I106</f>
        <v>0</v>
      </c>
      <c r="H94" s="113">
        <f>SUMIFS(Transakce!$G106,Transakce!$K106,H$3)+SUMIFS(Transakce!$H106,Transakce!$L106,H$3)</f>
        <v>0</v>
      </c>
      <c r="I94" s="113">
        <f>SUMIFS(Transakce!$G106,Transakce!$K106,I$3)+SUMIFS(Transakce!$H106,Transakce!$L106,I$3)</f>
        <v>0</v>
      </c>
      <c r="J94" s="113">
        <f>SUMIFS(Transakce!$G106,Transakce!$K106,J$3)+SUMIFS(Transakce!$H106,Transakce!$L106,J$3)</f>
        <v>0</v>
      </c>
      <c r="K94" s="113">
        <f>SUMIFS(Transakce!$G106,Transakce!$K106,K$3)+SUMIFS(Transakce!$H106,Transakce!$L106,K$3)</f>
        <v>0</v>
      </c>
      <c r="L94" s="113">
        <f>SUMIFS(Transakce!$G106,Transakce!$K106,L$3)+SUMIFS(Transakce!$H106,Transakce!$L106,L$3)</f>
        <v>0</v>
      </c>
      <c r="M94" s="113">
        <f>SUMIFS(Transakce!$G106,Transakce!$K106,M$3)+SUMIFS(Transakce!$H106,Transakce!$L106,M$3)</f>
        <v>0</v>
      </c>
      <c r="N94" s="113">
        <f>SUMIFS(Transakce!$G106,Transakce!$K106,N$3)+SUMIFS(Transakce!$H106,Transakce!$L106,N$3)</f>
        <v>0</v>
      </c>
      <c r="O94" s="113">
        <f>SUMIFS(Transakce!$G106,Transakce!$K106,O$3)+SUMIFS(Transakce!$H106,Transakce!$L106,O$3)</f>
        <v>0</v>
      </c>
      <c r="P94" s="113">
        <f>SUMIFS(Transakce!$G106,Transakce!$K106,P$3)+SUMIFS(Transakce!$H106,Transakce!$L106,P$3)</f>
        <v>0</v>
      </c>
      <c r="Q94" s="113">
        <f>SUMIFS(Transakce!$G106,Transakce!$K106,Q$3)+SUMIFS(Transakce!$H106,Transakce!$L106,Q$3)</f>
        <v>0</v>
      </c>
      <c r="R94" s="113">
        <f>SUMIFS(Transakce!$G106,Transakce!$K106,R$3)+SUMIFS(Transakce!$H106,Transakce!$L106,R$3)</f>
        <v>0</v>
      </c>
      <c r="S94" s="113">
        <f>SUMIFS(Transakce!$G106,Transakce!$K106,S$3)+SUMIFS(Transakce!$H106,Transakce!$L106,S$3)</f>
        <v>0</v>
      </c>
      <c r="T94" s="113">
        <f>SUMIFS(Transakce!$G106,Transakce!$K106,T$3)+SUMIFS(Transakce!$H106,Transakce!$L106,T$3)</f>
        <v>0</v>
      </c>
      <c r="U94" s="113">
        <f>SUMIFS(Transakce!$G106,Transakce!$K106,U$3)+SUMIFS(Transakce!$H106,Transakce!$L106,U$3)</f>
        <v>0</v>
      </c>
      <c r="V94" s="113">
        <f>SUMIFS(Transakce!$G106,Transakce!$K106,V$3)+SUMIFS(Transakce!$H106,Transakce!$L106,V$3)</f>
        <v>0</v>
      </c>
      <c r="W94" s="113">
        <f>SUMIFS(Transakce!$G106,Transakce!$K106,W$3)+SUMIFS(Transakce!$H106,Transakce!$L106,W$3)</f>
        <v>0</v>
      </c>
      <c r="X94" s="113">
        <f>SUMIFS(Transakce!$G106,Transakce!$K106,X$3)+SUMIFS(Transakce!$H106,Transakce!$L106,X$3)</f>
        <v>0</v>
      </c>
      <c r="Y94" s="113">
        <f>SUMIFS(Transakce!$G106,Transakce!$K106,Y$3)+SUMIFS(Transakce!$H106,Transakce!$L106,Y$3)</f>
        <v>0</v>
      </c>
      <c r="Z94" s="113">
        <f>SUMIFS(Transakce!$G106,Transakce!$K106,Z$3)+SUMIFS(Transakce!$H106,Transakce!$L106,Z$3)</f>
        <v>0</v>
      </c>
      <c r="AA94" s="113">
        <f>SUMIFS(Transakce!$G106,Transakce!$K106,AA$3)+SUMIFS(Transakce!$H106,Transakce!$L106,AA$3)</f>
        <v>0</v>
      </c>
      <c r="AB94" s="113">
        <f>SUMIFS(Transakce!$G106,Transakce!$K106,AB$3)+SUMIFS(Transakce!$H106,Transakce!$L106,AB$3)</f>
        <v>0</v>
      </c>
      <c r="AC94" s="113">
        <f>SUMIFS(Transakce!$G106,Transakce!$K106,AC$3)+SUMIFS(Transakce!$H106,Transakce!$L106,AC$3)</f>
        <v>0</v>
      </c>
      <c r="AD94" s="113">
        <f>SUMIFS(Transakce!$G106,Transakce!$K106,AD$3)+SUMIFS(Transakce!$H106,Transakce!$L106,AD$3)</f>
        <v>0</v>
      </c>
      <c r="AE94" s="113">
        <f>SUMIFS(Transakce!$G106,Transakce!$K106,AE$3)+SUMIFS(Transakce!$H106,Transakce!$L106,AE$3)</f>
        <v>0</v>
      </c>
      <c r="AF94" s="113">
        <f>SUMIFS(Transakce!$G106,Transakce!$K106,AF$3)+SUMIFS(Transakce!$H106,Transakce!$L106,AF$3)</f>
        <v>0</v>
      </c>
      <c r="AG94" s="113">
        <f>SUMIFS(Transakce!$G106,Transakce!$K106,AG$3)+SUMIFS(Transakce!$H106,Transakce!$L106,AG$3)</f>
        <v>0</v>
      </c>
      <c r="AH94" s="123">
        <f>SUMIFS(Transakce!$G106,Transakce!$K106,AH$3)+SUMIFS(Transakce!$H106,Transakce!$L106,AH$3)</f>
        <v>0</v>
      </c>
    </row>
    <row r="95" spans="1:34" hidden="1">
      <c r="A95" s="122">
        <f>Transakce!A107</f>
        <v>0</v>
      </c>
      <c r="B95" s="115" t="str">
        <f>IF(ISTEXT(Transakce!B107),Transakce!B107,"")</f>
        <v/>
      </c>
      <c r="C95" s="116">
        <f>Transakce!C107</f>
        <v>0</v>
      </c>
      <c r="D95" s="127" t="str">
        <f>IF(ISTEXT(Transakce!D107),Transakce!D107,"")</f>
        <v/>
      </c>
      <c r="E95" s="127" t="str">
        <f>IF(ISTEXT(Transakce!E107),Transakce!E107,"")</f>
        <v/>
      </c>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23"/>
    </row>
    <row r="96" spans="1:34">
      <c r="A96" s="122">
        <f>Transakce!A108</f>
        <v>0</v>
      </c>
      <c r="B96" s="115" t="str">
        <f>IF(ISTEXT(Transakce!B108),Transakce!B108,"")</f>
        <v/>
      </c>
      <c r="C96" s="116">
        <f>Transakce!C108</f>
        <v>0</v>
      </c>
      <c r="D96" s="127" t="str">
        <f>IF(ISTEXT(Transakce!D108),Transakce!D108,"")</f>
        <v/>
      </c>
      <c r="E96" s="127" t="str">
        <f>IF(ISTEXT(Transakce!E108),Transakce!E108,"")</f>
        <v/>
      </c>
      <c r="F96" s="113">
        <f>Transakce!F108</f>
        <v>0</v>
      </c>
      <c r="G96" s="113">
        <f>Transakce!I108</f>
        <v>0</v>
      </c>
      <c r="H96" s="113">
        <f>SUMIFS(Transakce!$G108,Transakce!$K108,H$3)+SUMIFS(Transakce!$H108,Transakce!$L108,H$3)</f>
        <v>0</v>
      </c>
      <c r="I96" s="113">
        <f>SUMIFS(Transakce!$G108,Transakce!$K108,I$3)+SUMIFS(Transakce!$H108,Transakce!$L108,I$3)</f>
        <v>0</v>
      </c>
      <c r="J96" s="113">
        <f>SUMIFS(Transakce!$G108,Transakce!$K108,J$3)+SUMIFS(Transakce!$H108,Transakce!$L108,J$3)</f>
        <v>0</v>
      </c>
      <c r="K96" s="113">
        <f>SUMIFS(Transakce!$G108,Transakce!$K108,K$3)+SUMIFS(Transakce!$H108,Transakce!$L108,K$3)</f>
        <v>0</v>
      </c>
      <c r="L96" s="113">
        <f>SUMIFS(Transakce!$G108,Transakce!$K108,L$3)+SUMIFS(Transakce!$H108,Transakce!$L108,L$3)</f>
        <v>0</v>
      </c>
      <c r="M96" s="113">
        <f>SUMIFS(Transakce!$G108,Transakce!$K108,M$3)+SUMIFS(Transakce!$H108,Transakce!$L108,M$3)</f>
        <v>0</v>
      </c>
      <c r="N96" s="113">
        <f>SUMIFS(Transakce!$G108,Transakce!$K108,N$3)+SUMIFS(Transakce!$H108,Transakce!$L108,N$3)</f>
        <v>0</v>
      </c>
      <c r="O96" s="113">
        <f>SUMIFS(Transakce!$G108,Transakce!$K108,O$3)+SUMIFS(Transakce!$H108,Transakce!$L108,O$3)</f>
        <v>0</v>
      </c>
      <c r="P96" s="113">
        <f>SUMIFS(Transakce!$G108,Transakce!$K108,P$3)+SUMIFS(Transakce!$H108,Transakce!$L108,P$3)</f>
        <v>0</v>
      </c>
      <c r="Q96" s="113">
        <f>SUMIFS(Transakce!$G108,Transakce!$K108,Q$3)+SUMIFS(Transakce!$H108,Transakce!$L108,Q$3)</f>
        <v>0</v>
      </c>
      <c r="R96" s="113">
        <f>SUMIFS(Transakce!$G108,Transakce!$K108,R$3)+SUMIFS(Transakce!$H108,Transakce!$L108,R$3)</f>
        <v>0</v>
      </c>
      <c r="S96" s="113">
        <f>SUMIFS(Transakce!$G108,Transakce!$K108,S$3)+SUMIFS(Transakce!$H108,Transakce!$L108,S$3)</f>
        <v>0</v>
      </c>
      <c r="T96" s="113">
        <f>SUMIFS(Transakce!$G108,Transakce!$K108,T$3)+SUMIFS(Transakce!$H108,Transakce!$L108,T$3)</f>
        <v>0</v>
      </c>
      <c r="U96" s="113">
        <f>SUMIFS(Transakce!$G108,Transakce!$K108,U$3)+SUMIFS(Transakce!$H108,Transakce!$L108,U$3)</f>
        <v>0</v>
      </c>
      <c r="V96" s="113">
        <f>SUMIFS(Transakce!$G108,Transakce!$K108,V$3)+SUMIFS(Transakce!$H108,Transakce!$L108,V$3)</f>
        <v>0</v>
      </c>
      <c r="W96" s="113">
        <f>SUMIFS(Transakce!$G108,Transakce!$K108,W$3)+SUMIFS(Transakce!$H108,Transakce!$L108,W$3)</f>
        <v>0</v>
      </c>
      <c r="X96" s="113">
        <f>SUMIFS(Transakce!$G108,Transakce!$K108,X$3)+SUMIFS(Transakce!$H108,Transakce!$L108,X$3)</f>
        <v>0</v>
      </c>
      <c r="Y96" s="113">
        <f>SUMIFS(Transakce!$G108,Transakce!$K108,Y$3)+SUMIFS(Transakce!$H108,Transakce!$L108,Y$3)</f>
        <v>0</v>
      </c>
      <c r="Z96" s="113">
        <f>SUMIFS(Transakce!$G108,Transakce!$K108,Z$3)+SUMIFS(Transakce!$H108,Transakce!$L108,Z$3)</f>
        <v>0</v>
      </c>
      <c r="AA96" s="113">
        <f>SUMIFS(Transakce!$G108,Transakce!$K108,AA$3)+SUMIFS(Transakce!$H108,Transakce!$L108,AA$3)</f>
        <v>0</v>
      </c>
      <c r="AB96" s="113">
        <f>SUMIFS(Transakce!$G108,Transakce!$K108,AB$3)+SUMIFS(Transakce!$H108,Transakce!$L108,AB$3)</f>
        <v>0</v>
      </c>
      <c r="AC96" s="113">
        <f>SUMIFS(Transakce!$G108,Transakce!$K108,AC$3)+SUMIFS(Transakce!$H108,Transakce!$L108,AC$3)</f>
        <v>0</v>
      </c>
      <c r="AD96" s="113">
        <f>SUMIFS(Transakce!$G108,Transakce!$K108,AD$3)+SUMIFS(Transakce!$H108,Transakce!$L108,AD$3)</f>
        <v>0</v>
      </c>
      <c r="AE96" s="113">
        <f>SUMIFS(Transakce!$G108,Transakce!$K108,AE$3)+SUMIFS(Transakce!$H108,Transakce!$L108,AE$3)</f>
        <v>0</v>
      </c>
      <c r="AF96" s="113">
        <f>SUMIFS(Transakce!$G108,Transakce!$K108,AF$3)+SUMIFS(Transakce!$H108,Transakce!$L108,AF$3)</f>
        <v>0</v>
      </c>
      <c r="AG96" s="113">
        <f>SUMIFS(Transakce!$G108,Transakce!$K108,AG$3)+SUMIFS(Transakce!$H108,Transakce!$L108,AG$3)</f>
        <v>0</v>
      </c>
      <c r="AH96" s="123">
        <f>SUMIFS(Transakce!$G108,Transakce!$K108,AH$3)+SUMIFS(Transakce!$H108,Transakce!$L108,AH$3)</f>
        <v>0</v>
      </c>
    </row>
    <row r="97" spans="1:34" hidden="1">
      <c r="A97" s="122">
        <f>Transakce!A109</f>
        <v>0</v>
      </c>
      <c r="B97" s="115" t="str">
        <f>IF(ISTEXT(Transakce!B109),Transakce!B109,"")</f>
        <v/>
      </c>
      <c r="C97" s="116">
        <f>Transakce!C109</f>
        <v>0</v>
      </c>
      <c r="D97" s="127" t="str">
        <f>IF(ISTEXT(Transakce!D109),Transakce!D109,"")</f>
        <v/>
      </c>
      <c r="E97" s="127" t="str">
        <f>IF(ISTEXT(Transakce!E109),Transakce!E109,"")</f>
        <v/>
      </c>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23"/>
    </row>
    <row r="98" spans="1:34">
      <c r="A98" s="122">
        <f>Transakce!A110</f>
        <v>0</v>
      </c>
      <c r="B98" s="115" t="str">
        <f>IF(ISTEXT(Transakce!B110),Transakce!B110,"")</f>
        <v/>
      </c>
      <c r="C98" s="116">
        <f>Transakce!C110</f>
        <v>0</v>
      </c>
      <c r="D98" s="127" t="str">
        <f>IF(ISTEXT(Transakce!D110),Transakce!D110,"")</f>
        <v/>
      </c>
      <c r="E98" s="127" t="str">
        <f>IF(ISTEXT(Transakce!E110),Transakce!E110,"")</f>
        <v/>
      </c>
      <c r="F98" s="113">
        <f>Transakce!F110</f>
        <v>0</v>
      </c>
      <c r="G98" s="113">
        <f>Transakce!I110</f>
        <v>0</v>
      </c>
      <c r="H98" s="113">
        <f>SUMIFS(Transakce!$G110,Transakce!$K110,H$3)+SUMIFS(Transakce!$H110,Transakce!$L110,H$3)</f>
        <v>0</v>
      </c>
      <c r="I98" s="113">
        <f>SUMIFS(Transakce!$G110,Transakce!$K110,I$3)+SUMIFS(Transakce!$H110,Transakce!$L110,I$3)</f>
        <v>0</v>
      </c>
      <c r="J98" s="113">
        <f>SUMIFS(Transakce!$G110,Transakce!$K110,J$3)+SUMIFS(Transakce!$H110,Transakce!$L110,J$3)</f>
        <v>0</v>
      </c>
      <c r="K98" s="113">
        <f>SUMIFS(Transakce!$G110,Transakce!$K110,K$3)+SUMIFS(Transakce!$H110,Transakce!$L110,K$3)</f>
        <v>0</v>
      </c>
      <c r="L98" s="113">
        <f>SUMIFS(Transakce!$G110,Transakce!$K110,L$3)+SUMIFS(Transakce!$H110,Transakce!$L110,L$3)</f>
        <v>0</v>
      </c>
      <c r="M98" s="113">
        <f>SUMIFS(Transakce!$G110,Transakce!$K110,M$3)+SUMIFS(Transakce!$H110,Transakce!$L110,M$3)</f>
        <v>0</v>
      </c>
      <c r="N98" s="113">
        <f>SUMIFS(Transakce!$G110,Transakce!$K110,N$3)+SUMIFS(Transakce!$H110,Transakce!$L110,N$3)</f>
        <v>0</v>
      </c>
      <c r="O98" s="113">
        <f>SUMIFS(Transakce!$G110,Transakce!$K110,O$3)+SUMIFS(Transakce!$H110,Transakce!$L110,O$3)</f>
        <v>0</v>
      </c>
      <c r="P98" s="113">
        <f>SUMIFS(Transakce!$G110,Transakce!$K110,P$3)+SUMIFS(Transakce!$H110,Transakce!$L110,P$3)</f>
        <v>0</v>
      </c>
      <c r="Q98" s="113">
        <f>SUMIFS(Transakce!$G110,Transakce!$K110,Q$3)+SUMIFS(Transakce!$H110,Transakce!$L110,Q$3)</f>
        <v>0</v>
      </c>
      <c r="R98" s="113">
        <f>SUMIFS(Transakce!$G110,Transakce!$K110,R$3)+SUMIFS(Transakce!$H110,Transakce!$L110,R$3)</f>
        <v>0</v>
      </c>
      <c r="S98" s="113">
        <f>SUMIFS(Transakce!$G110,Transakce!$K110,S$3)+SUMIFS(Transakce!$H110,Transakce!$L110,S$3)</f>
        <v>0</v>
      </c>
      <c r="T98" s="113">
        <f>SUMIFS(Transakce!$G110,Transakce!$K110,T$3)+SUMIFS(Transakce!$H110,Transakce!$L110,T$3)</f>
        <v>0</v>
      </c>
      <c r="U98" s="113">
        <f>SUMIFS(Transakce!$G110,Transakce!$K110,U$3)+SUMIFS(Transakce!$H110,Transakce!$L110,U$3)</f>
        <v>0</v>
      </c>
      <c r="V98" s="113">
        <f>SUMIFS(Transakce!$G110,Transakce!$K110,V$3)+SUMIFS(Transakce!$H110,Transakce!$L110,V$3)</f>
        <v>0</v>
      </c>
      <c r="W98" s="113">
        <f>SUMIFS(Transakce!$G110,Transakce!$K110,W$3)+SUMIFS(Transakce!$H110,Transakce!$L110,W$3)</f>
        <v>0</v>
      </c>
      <c r="X98" s="113">
        <f>SUMIFS(Transakce!$G110,Transakce!$K110,X$3)+SUMIFS(Transakce!$H110,Transakce!$L110,X$3)</f>
        <v>0</v>
      </c>
      <c r="Y98" s="113">
        <f>SUMIFS(Transakce!$G110,Transakce!$K110,Y$3)+SUMIFS(Transakce!$H110,Transakce!$L110,Y$3)</f>
        <v>0</v>
      </c>
      <c r="Z98" s="113">
        <f>SUMIFS(Transakce!$G110,Transakce!$K110,Z$3)+SUMIFS(Transakce!$H110,Transakce!$L110,Z$3)</f>
        <v>0</v>
      </c>
      <c r="AA98" s="113">
        <f>SUMIFS(Transakce!$G110,Transakce!$K110,AA$3)+SUMIFS(Transakce!$H110,Transakce!$L110,AA$3)</f>
        <v>0</v>
      </c>
      <c r="AB98" s="113">
        <f>SUMIFS(Transakce!$G110,Transakce!$K110,AB$3)+SUMIFS(Transakce!$H110,Transakce!$L110,AB$3)</f>
        <v>0</v>
      </c>
      <c r="AC98" s="113">
        <f>SUMIFS(Transakce!$G110,Transakce!$K110,AC$3)+SUMIFS(Transakce!$H110,Transakce!$L110,AC$3)</f>
        <v>0</v>
      </c>
      <c r="AD98" s="113">
        <f>SUMIFS(Transakce!$G110,Transakce!$K110,AD$3)+SUMIFS(Transakce!$H110,Transakce!$L110,AD$3)</f>
        <v>0</v>
      </c>
      <c r="AE98" s="113">
        <f>SUMIFS(Transakce!$G110,Transakce!$K110,AE$3)+SUMIFS(Transakce!$H110,Transakce!$L110,AE$3)</f>
        <v>0</v>
      </c>
      <c r="AF98" s="113">
        <f>SUMIFS(Transakce!$G110,Transakce!$K110,AF$3)+SUMIFS(Transakce!$H110,Transakce!$L110,AF$3)</f>
        <v>0</v>
      </c>
      <c r="AG98" s="113">
        <f>SUMIFS(Transakce!$G110,Transakce!$K110,AG$3)+SUMIFS(Transakce!$H110,Transakce!$L110,AG$3)</f>
        <v>0</v>
      </c>
      <c r="AH98" s="123">
        <f>SUMIFS(Transakce!$G110,Transakce!$K110,AH$3)+SUMIFS(Transakce!$H110,Transakce!$L110,AH$3)</f>
        <v>0</v>
      </c>
    </row>
    <row r="99" spans="1:34" hidden="1">
      <c r="A99" s="122">
        <f>Transakce!A111</f>
        <v>0</v>
      </c>
      <c r="B99" s="115" t="str">
        <f>IF(ISTEXT(Transakce!B111),Transakce!B111,"")</f>
        <v/>
      </c>
      <c r="C99" s="116">
        <f>Transakce!C111</f>
        <v>0</v>
      </c>
      <c r="D99" s="127" t="str">
        <f>IF(ISTEXT(Transakce!D111),Transakce!D111,"")</f>
        <v/>
      </c>
      <c r="E99" s="127" t="str">
        <f>IF(ISTEXT(Transakce!E111),Transakce!E111,"")</f>
        <v/>
      </c>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23"/>
    </row>
    <row r="100" spans="1:34">
      <c r="A100" s="122">
        <f>Transakce!A112</f>
        <v>0</v>
      </c>
      <c r="B100" s="115" t="str">
        <f>IF(ISTEXT(Transakce!B112),Transakce!B112,"")</f>
        <v/>
      </c>
      <c r="C100" s="116">
        <f>Transakce!C112</f>
        <v>0</v>
      </c>
      <c r="D100" s="127" t="str">
        <f>IF(ISTEXT(Transakce!D112),Transakce!D112,"")</f>
        <v/>
      </c>
      <c r="E100" s="127" t="str">
        <f>IF(ISTEXT(Transakce!E112),Transakce!E112,"")</f>
        <v/>
      </c>
      <c r="F100" s="113">
        <f>Transakce!F112</f>
        <v>0</v>
      </c>
      <c r="G100" s="113">
        <f>Transakce!I112</f>
        <v>0</v>
      </c>
      <c r="H100" s="113">
        <f>SUMIFS(Transakce!$G112,Transakce!$K112,H$3)+SUMIFS(Transakce!$H112,Transakce!$L112,H$3)</f>
        <v>0</v>
      </c>
      <c r="I100" s="113">
        <f>SUMIFS(Transakce!$G112,Transakce!$K112,I$3)+SUMIFS(Transakce!$H112,Transakce!$L112,I$3)</f>
        <v>0</v>
      </c>
      <c r="J100" s="113">
        <f>SUMIFS(Transakce!$G112,Transakce!$K112,J$3)+SUMIFS(Transakce!$H112,Transakce!$L112,J$3)</f>
        <v>0</v>
      </c>
      <c r="K100" s="113">
        <f>SUMIFS(Transakce!$G112,Transakce!$K112,K$3)+SUMIFS(Transakce!$H112,Transakce!$L112,K$3)</f>
        <v>0</v>
      </c>
      <c r="L100" s="113">
        <f>SUMIFS(Transakce!$G112,Transakce!$K112,L$3)+SUMIFS(Transakce!$H112,Transakce!$L112,L$3)</f>
        <v>0</v>
      </c>
      <c r="M100" s="113">
        <f>SUMIFS(Transakce!$G112,Transakce!$K112,M$3)+SUMIFS(Transakce!$H112,Transakce!$L112,M$3)</f>
        <v>0</v>
      </c>
      <c r="N100" s="113">
        <f>SUMIFS(Transakce!$G112,Transakce!$K112,N$3)+SUMIFS(Transakce!$H112,Transakce!$L112,N$3)</f>
        <v>0</v>
      </c>
      <c r="O100" s="113">
        <f>SUMIFS(Transakce!$G112,Transakce!$K112,O$3)+SUMIFS(Transakce!$H112,Transakce!$L112,O$3)</f>
        <v>0</v>
      </c>
      <c r="P100" s="113">
        <f>SUMIFS(Transakce!$G112,Transakce!$K112,P$3)+SUMIFS(Transakce!$H112,Transakce!$L112,P$3)</f>
        <v>0</v>
      </c>
      <c r="Q100" s="113">
        <f>SUMIFS(Transakce!$G112,Transakce!$K112,Q$3)+SUMIFS(Transakce!$H112,Transakce!$L112,Q$3)</f>
        <v>0</v>
      </c>
      <c r="R100" s="113">
        <f>SUMIFS(Transakce!$G112,Transakce!$K112,R$3)+SUMIFS(Transakce!$H112,Transakce!$L112,R$3)</f>
        <v>0</v>
      </c>
      <c r="S100" s="113">
        <f>SUMIFS(Transakce!$G112,Transakce!$K112,S$3)+SUMIFS(Transakce!$H112,Transakce!$L112,S$3)</f>
        <v>0</v>
      </c>
      <c r="T100" s="113">
        <f>SUMIFS(Transakce!$G112,Transakce!$K112,T$3)+SUMIFS(Transakce!$H112,Transakce!$L112,T$3)</f>
        <v>0</v>
      </c>
      <c r="U100" s="113">
        <f>SUMIFS(Transakce!$G112,Transakce!$K112,U$3)+SUMIFS(Transakce!$H112,Transakce!$L112,U$3)</f>
        <v>0</v>
      </c>
      <c r="V100" s="113">
        <f>SUMIFS(Transakce!$G112,Transakce!$K112,V$3)+SUMIFS(Transakce!$H112,Transakce!$L112,V$3)</f>
        <v>0</v>
      </c>
      <c r="W100" s="113">
        <f>SUMIFS(Transakce!$G112,Transakce!$K112,W$3)+SUMIFS(Transakce!$H112,Transakce!$L112,W$3)</f>
        <v>0</v>
      </c>
      <c r="X100" s="113">
        <f>SUMIFS(Transakce!$G112,Transakce!$K112,X$3)+SUMIFS(Transakce!$H112,Transakce!$L112,X$3)</f>
        <v>0</v>
      </c>
      <c r="Y100" s="113">
        <f>SUMIFS(Transakce!$G112,Transakce!$K112,Y$3)+SUMIFS(Transakce!$H112,Transakce!$L112,Y$3)</f>
        <v>0</v>
      </c>
      <c r="Z100" s="113">
        <f>SUMIFS(Transakce!$G112,Transakce!$K112,Z$3)+SUMIFS(Transakce!$H112,Transakce!$L112,Z$3)</f>
        <v>0</v>
      </c>
      <c r="AA100" s="113">
        <f>SUMIFS(Transakce!$G112,Transakce!$K112,AA$3)+SUMIFS(Transakce!$H112,Transakce!$L112,AA$3)</f>
        <v>0</v>
      </c>
      <c r="AB100" s="113">
        <f>SUMIFS(Transakce!$G112,Transakce!$K112,AB$3)+SUMIFS(Transakce!$H112,Transakce!$L112,AB$3)</f>
        <v>0</v>
      </c>
      <c r="AC100" s="113">
        <f>SUMIFS(Transakce!$G112,Transakce!$K112,AC$3)+SUMIFS(Transakce!$H112,Transakce!$L112,AC$3)</f>
        <v>0</v>
      </c>
      <c r="AD100" s="113">
        <f>SUMIFS(Transakce!$G112,Transakce!$K112,AD$3)+SUMIFS(Transakce!$H112,Transakce!$L112,AD$3)</f>
        <v>0</v>
      </c>
      <c r="AE100" s="113">
        <f>SUMIFS(Transakce!$G112,Transakce!$K112,AE$3)+SUMIFS(Transakce!$H112,Transakce!$L112,AE$3)</f>
        <v>0</v>
      </c>
      <c r="AF100" s="113">
        <f>SUMIFS(Transakce!$G112,Transakce!$K112,AF$3)+SUMIFS(Transakce!$H112,Transakce!$L112,AF$3)</f>
        <v>0</v>
      </c>
      <c r="AG100" s="113">
        <f>SUMIFS(Transakce!$G112,Transakce!$K112,AG$3)+SUMIFS(Transakce!$H112,Transakce!$L112,AG$3)</f>
        <v>0</v>
      </c>
      <c r="AH100" s="123">
        <f>SUMIFS(Transakce!$G112,Transakce!$K112,AH$3)+SUMIFS(Transakce!$H112,Transakce!$L112,AH$3)</f>
        <v>0</v>
      </c>
    </row>
    <row r="101" spans="1:34" hidden="1">
      <c r="A101" s="122">
        <f>Transakce!A113</f>
        <v>0</v>
      </c>
      <c r="B101" s="115" t="str">
        <f>IF(ISTEXT(Transakce!B113),Transakce!B113,"")</f>
        <v/>
      </c>
      <c r="C101" s="116">
        <f>Transakce!C113</f>
        <v>0</v>
      </c>
      <c r="D101" s="127" t="str">
        <f>IF(ISTEXT(Transakce!D113),Transakce!D113,"")</f>
        <v/>
      </c>
      <c r="E101" s="127" t="str">
        <f>IF(ISTEXT(Transakce!E113),Transakce!E113,"")</f>
        <v/>
      </c>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23"/>
    </row>
    <row r="102" spans="1:34">
      <c r="A102" s="122">
        <f>Transakce!A114</f>
        <v>0</v>
      </c>
      <c r="B102" s="115" t="str">
        <f>IF(ISTEXT(Transakce!B114),Transakce!B114,"")</f>
        <v/>
      </c>
      <c r="C102" s="116">
        <f>Transakce!C114</f>
        <v>0</v>
      </c>
      <c r="D102" s="127" t="str">
        <f>IF(ISTEXT(Transakce!D114),Transakce!D114,"")</f>
        <v/>
      </c>
      <c r="E102" s="127" t="str">
        <f>IF(ISTEXT(Transakce!E114),Transakce!E114,"")</f>
        <v/>
      </c>
      <c r="F102" s="113">
        <f>Transakce!F114</f>
        <v>0</v>
      </c>
      <c r="G102" s="113">
        <f>Transakce!I114</f>
        <v>0</v>
      </c>
      <c r="H102" s="113">
        <f>SUMIFS(Transakce!$G114,Transakce!$K114,H$3)+SUMIFS(Transakce!$H114,Transakce!$L114,H$3)</f>
        <v>0</v>
      </c>
      <c r="I102" s="113">
        <f>SUMIFS(Transakce!$G114,Transakce!$K114,I$3)+SUMIFS(Transakce!$H114,Transakce!$L114,I$3)</f>
        <v>0</v>
      </c>
      <c r="J102" s="113">
        <f>SUMIFS(Transakce!$G114,Transakce!$K114,J$3)+SUMIFS(Transakce!$H114,Transakce!$L114,J$3)</f>
        <v>0</v>
      </c>
      <c r="K102" s="113">
        <f>SUMIFS(Transakce!$G114,Transakce!$K114,K$3)+SUMIFS(Transakce!$H114,Transakce!$L114,K$3)</f>
        <v>0</v>
      </c>
      <c r="L102" s="113">
        <f>SUMIFS(Transakce!$G114,Transakce!$K114,L$3)+SUMIFS(Transakce!$H114,Transakce!$L114,L$3)</f>
        <v>0</v>
      </c>
      <c r="M102" s="113">
        <f>SUMIFS(Transakce!$G114,Transakce!$K114,M$3)+SUMIFS(Transakce!$H114,Transakce!$L114,M$3)</f>
        <v>0</v>
      </c>
      <c r="N102" s="113">
        <f>SUMIFS(Transakce!$G114,Transakce!$K114,N$3)+SUMIFS(Transakce!$H114,Transakce!$L114,N$3)</f>
        <v>0</v>
      </c>
      <c r="O102" s="113">
        <f>SUMIFS(Transakce!$G114,Transakce!$K114,O$3)+SUMIFS(Transakce!$H114,Transakce!$L114,O$3)</f>
        <v>0</v>
      </c>
      <c r="P102" s="113">
        <f>SUMIFS(Transakce!$G114,Transakce!$K114,P$3)+SUMIFS(Transakce!$H114,Transakce!$L114,P$3)</f>
        <v>0</v>
      </c>
      <c r="Q102" s="113">
        <f>SUMIFS(Transakce!$G114,Transakce!$K114,Q$3)+SUMIFS(Transakce!$H114,Transakce!$L114,Q$3)</f>
        <v>0</v>
      </c>
      <c r="R102" s="113">
        <f>SUMIFS(Transakce!$G114,Transakce!$K114,R$3)+SUMIFS(Transakce!$H114,Transakce!$L114,R$3)</f>
        <v>0</v>
      </c>
      <c r="S102" s="113">
        <f>SUMIFS(Transakce!$G114,Transakce!$K114,S$3)+SUMIFS(Transakce!$H114,Transakce!$L114,S$3)</f>
        <v>0</v>
      </c>
      <c r="T102" s="113">
        <f>SUMIFS(Transakce!$G114,Transakce!$K114,T$3)+SUMIFS(Transakce!$H114,Transakce!$L114,T$3)</f>
        <v>0</v>
      </c>
      <c r="U102" s="113">
        <f>SUMIFS(Transakce!$G114,Transakce!$K114,U$3)+SUMIFS(Transakce!$H114,Transakce!$L114,U$3)</f>
        <v>0</v>
      </c>
      <c r="V102" s="113">
        <f>SUMIFS(Transakce!$G114,Transakce!$K114,V$3)+SUMIFS(Transakce!$H114,Transakce!$L114,V$3)</f>
        <v>0</v>
      </c>
      <c r="W102" s="113">
        <f>SUMIFS(Transakce!$G114,Transakce!$K114,W$3)+SUMIFS(Transakce!$H114,Transakce!$L114,W$3)</f>
        <v>0</v>
      </c>
      <c r="X102" s="113">
        <f>SUMIFS(Transakce!$G114,Transakce!$K114,X$3)+SUMIFS(Transakce!$H114,Transakce!$L114,X$3)</f>
        <v>0</v>
      </c>
      <c r="Y102" s="113">
        <f>SUMIFS(Transakce!$G114,Transakce!$K114,Y$3)+SUMIFS(Transakce!$H114,Transakce!$L114,Y$3)</f>
        <v>0</v>
      </c>
      <c r="Z102" s="113">
        <f>SUMIFS(Transakce!$G114,Transakce!$K114,Z$3)+SUMIFS(Transakce!$H114,Transakce!$L114,Z$3)</f>
        <v>0</v>
      </c>
      <c r="AA102" s="113">
        <f>SUMIFS(Transakce!$G114,Transakce!$K114,AA$3)+SUMIFS(Transakce!$H114,Transakce!$L114,AA$3)</f>
        <v>0</v>
      </c>
      <c r="AB102" s="113">
        <f>SUMIFS(Transakce!$G114,Transakce!$K114,AB$3)+SUMIFS(Transakce!$H114,Transakce!$L114,AB$3)</f>
        <v>0</v>
      </c>
      <c r="AC102" s="113">
        <f>SUMIFS(Transakce!$G114,Transakce!$K114,AC$3)+SUMIFS(Transakce!$H114,Transakce!$L114,AC$3)</f>
        <v>0</v>
      </c>
      <c r="AD102" s="113">
        <f>SUMIFS(Transakce!$G114,Transakce!$K114,AD$3)+SUMIFS(Transakce!$H114,Transakce!$L114,AD$3)</f>
        <v>0</v>
      </c>
      <c r="AE102" s="113">
        <f>SUMIFS(Transakce!$G114,Transakce!$K114,AE$3)+SUMIFS(Transakce!$H114,Transakce!$L114,AE$3)</f>
        <v>0</v>
      </c>
      <c r="AF102" s="113">
        <f>SUMIFS(Transakce!$G114,Transakce!$K114,AF$3)+SUMIFS(Transakce!$H114,Transakce!$L114,AF$3)</f>
        <v>0</v>
      </c>
      <c r="AG102" s="113">
        <f>SUMIFS(Transakce!$G114,Transakce!$K114,AG$3)+SUMIFS(Transakce!$H114,Transakce!$L114,AG$3)</f>
        <v>0</v>
      </c>
      <c r="AH102" s="123">
        <f>SUMIFS(Transakce!$G114,Transakce!$K114,AH$3)+SUMIFS(Transakce!$H114,Transakce!$L114,AH$3)</f>
        <v>0</v>
      </c>
    </row>
    <row r="103" spans="1:34" hidden="1">
      <c r="A103" s="122">
        <f>Transakce!A115</f>
        <v>0</v>
      </c>
      <c r="B103" s="115" t="str">
        <f>IF(ISTEXT(Transakce!B115),Transakce!B115,"")</f>
        <v/>
      </c>
      <c r="C103" s="116">
        <f>Transakce!C115</f>
        <v>0</v>
      </c>
      <c r="D103" s="127" t="str">
        <f>IF(ISTEXT(Transakce!D115),Transakce!D115,"")</f>
        <v/>
      </c>
      <c r="E103" s="127" t="str">
        <f>IF(ISTEXT(Transakce!E115),Transakce!E115,"")</f>
        <v/>
      </c>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23"/>
    </row>
    <row r="104" spans="1:34">
      <c r="A104" s="122">
        <f>Transakce!A116</f>
        <v>0</v>
      </c>
      <c r="B104" s="115" t="str">
        <f>IF(ISTEXT(Transakce!B116),Transakce!B116,"")</f>
        <v/>
      </c>
      <c r="C104" s="116">
        <f>Transakce!C116</f>
        <v>0</v>
      </c>
      <c r="D104" s="127" t="str">
        <f>IF(ISTEXT(Transakce!D116),Transakce!D116,"")</f>
        <v/>
      </c>
      <c r="E104" s="127" t="str">
        <f>IF(ISTEXT(Transakce!E116),Transakce!E116,"")</f>
        <v/>
      </c>
      <c r="F104" s="113">
        <f>Transakce!F116</f>
        <v>0</v>
      </c>
      <c r="G104" s="113">
        <f>Transakce!I116</f>
        <v>0</v>
      </c>
      <c r="H104" s="113">
        <f>SUMIFS(Transakce!$G116,Transakce!$K116,H$3)+SUMIFS(Transakce!$H116,Transakce!$L116,H$3)</f>
        <v>0</v>
      </c>
      <c r="I104" s="113">
        <f>SUMIFS(Transakce!$G116,Transakce!$K116,I$3)+SUMIFS(Transakce!$H116,Transakce!$L116,I$3)</f>
        <v>0</v>
      </c>
      <c r="J104" s="113">
        <f>SUMIFS(Transakce!$G116,Transakce!$K116,J$3)+SUMIFS(Transakce!$H116,Transakce!$L116,J$3)</f>
        <v>0</v>
      </c>
      <c r="K104" s="113">
        <f>SUMIFS(Transakce!$G116,Transakce!$K116,K$3)+SUMIFS(Transakce!$H116,Transakce!$L116,K$3)</f>
        <v>0</v>
      </c>
      <c r="L104" s="113">
        <f>SUMIFS(Transakce!$G116,Transakce!$K116,L$3)+SUMIFS(Transakce!$H116,Transakce!$L116,L$3)</f>
        <v>0</v>
      </c>
      <c r="M104" s="113">
        <f>SUMIFS(Transakce!$G116,Transakce!$K116,M$3)+SUMIFS(Transakce!$H116,Transakce!$L116,M$3)</f>
        <v>0</v>
      </c>
      <c r="N104" s="113">
        <f>SUMIFS(Transakce!$G116,Transakce!$K116,N$3)+SUMIFS(Transakce!$H116,Transakce!$L116,N$3)</f>
        <v>0</v>
      </c>
      <c r="O104" s="113">
        <f>SUMIFS(Transakce!$G116,Transakce!$K116,O$3)+SUMIFS(Transakce!$H116,Transakce!$L116,O$3)</f>
        <v>0</v>
      </c>
      <c r="P104" s="113">
        <f>SUMIFS(Transakce!$G116,Transakce!$K116,P$3)+SUMIFS(Transakce!$H116,Transakce!$L116,P$3)</f>
        <v>0</v>
      </c>
      <c r="Q104" s="113">
        <f>SUMIFS(Transakce!$G116,Transakce!$K116,Q$3)+SUMIFS(Transakce!$H116,Transakce!$L116,Q$3)</f>
        <v>0</v>
      </c>
      <c r="R104" s="113">
        <f>SUMIFS(Transakce!$G116,Transakce!$K116,R$3)+SUMIFS(Transakce!$H116,Transakce!$L116,R$3)</f>
        <v>0</v>
      </c>
      <c r="S104" s="113">
        <f>SUMIFS(Transakce!$G116,Transakce!$K116,S$3)+SUMIFS(Transakce!$H116,Transakce!$L116,S$3)</f>
        <v>0</v>
      </c>
      <c r="T104" s="113">
        <f>SUMIFS(Transakce!$G116,Transakce!$K116,T$3)+SUMIFS(Transakce!$H116,Transakce!$L116,T$3)</f>
        <v>0</v>
      </c>
      <c r="U104" s="113">
        <f>SUMIFS(Transakce!$G116,Transakce!$K116,U$3)+SUMIFS(Transakce!$H116,Transakce!$L116,U$3)</f>
        <v>0</v>
      </c>
      <c r="V104" s="113">
        <f>SUMIFS(Transakce!$G116,Transakce!$K116,V$3)+SUMIFS(Transakce!$H116,Transakce!$L116,V$3)</f>
        <v>0</v>
      </c>
      <c r="W104" s="113">
        <f>SUMIFS(Transakce!$G116,Transakce!$K116,W$3)+SUMIFS(Transakce!$H116,Transakce!$L116,W$3)</f>
        <v>0</v>
      </c>
      <c r="X104" s="113">
        <f>SUMIFS(Transakce!$G116,Transakce!$K116,X$3)+SUMIFS(Transakce!$H116,Transakce!$L116,X$3)</f>
        <v>0</v>
      </c>
      <c r="Y104" s="113">
        <f>SUMIFS(Transakce!$G116,Transakce!$K116,Y$3)+SUMIFS(Transakce!$H116,Transakce!$L116,Y$3)</f>
        <v>0</v>
      </c>
      <c r="Z104" s="113">
        <f>SUMIFS(Transakce!$G116,Transakce!$K116,Z$3)+SUMIFS(Transakce!$H116,Transakce!$L116,Z$3)</f>
        <v>0</v>
      </c>
      <c r="AA104" s="113">
        <f>SUMIFS(Transakce!$G116,Transakce!$K116,AA$3)+SUMIFS(Transakce!$H116,Transakce!$L116,AA$3)</f>
        <v>0</v>
      </c>
      <c r="AB104" s="113">
        <f>SUMIFS(Transakce!$G116,Transakce!$K116,AB$3)+SUMIFS(Transakce!$H116,Transakce!$L116,AB$3)</f>
        <v>0</v>
      </c>
      <c r="AC104" s="113">
        <f>SUMIFS(Transakce!$G116,Transakce!$K116,AC$3)+SUMIFS(Transakce!$H116,Transakce!$L116,AC$3)</f>
        <v>0</v>
      </c>
      <c r="AD104" s="113">
        <f>SUMIFS(Transakce!$G116,Transakce!$K116,AD$3)+SUMIFS(Transakce!$H116,Transakce!$L116,AD$3)</f>
        <v>0</v>
      </c>
      <c r="AE104" s="113">
        <f>SUMIFS(Transakce!$G116,Transakce!$K116,AE$3)+SUMIFS(Transakce!$H116,Transakce!$L116,AE$3)</f>
        <v>0</v>
      </c>
      <c r="AF104" s="113">
        <f>SUMIFS(Transakce!$G116,Transakce!$K116,AF$3)+SUMIFS(Transakce!$H116,Transakce!$L116,AF$3)</f>
        <v>0</v>
      </c>
      <c r="AG104" s="113">
        <f>SUMIFS(Transakce!$G116,Transakce!$K116,AG$3)+SUMIFS(Transakce!$H116,Transakce!$L116,AG$3)</f>
        <v>0</v>
      </c>
      <c r="AH104" s="123">
        <f>SUMIFS(Transakce!$G116,Transakce!$K116,AH$3)+SUMIFS(Transakce!$H116,Transakce!$L116,AH$3)</f>
        <v>0</v>
      </c>
    </row>
    <row r="105" spans="1:34" hidden="1">
      <c r="A105" s="122">
        <f>Transakce!A117</f>
        <v>0</v>
      </c>
      <c r="B105" s="115" t="str">
        <f>IF(ISTEXT(Transakce!B117),Transakce!B117,"")</f>
        <v/>
      </c>
      <c r="C105" s="116">
        <f>Transakce!C117</f>
        <v>0</v>
      </c>
      <c r="D105" s="127" t="str">
        <f>IF(ISTEXT(Transakce!D117),Transakce!D117,"")</f>
        <v/>
      </c>
      <c r="E105" s="127" t="str">
        <f>IF(ISTEXT(Transakce!E117),Transakce!E117,"")</f>
        <v/>
      </c>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23"/>
    </row>
    <row r="106" spans="1:34">
      <c r="A106" s="122">
        <f>Transakce!A118</f>
        <v>0</v>
      </c>
      <c r="B106" s="115" t="str">
        <f>IF(ISTEXT(Transakce!B118),Transakce!B118,"")</f>
        <v/>
      </c>
      <c r="C106" s="116">
        <f>Transakce!C118</f>
        <v>0</v>
      </c>
      <c r="D106" s="127" t="str">
        <f>IF(ISTEXT(Transakce!D118),Transakce!D118,"")</f>
        <v/>
      </c>
      <c r="E106" s="127" t="str">
        <f>IF(ISTEXT(Transakce!E118),Transakce!E118,"")</f>
        <v/>
      </c>
      <c r="F106" s="113">
        <f>Transakce!F118</f>
        <v>0</v>
      </c>
      <c r="G106" s="113">
        <f>Transakce!I118</f>
        <v>0</v>
      </c>
      <c r="H106" s="113">
        <f>SUMIFS(Transakce!$G118,Transakce!$K118,H$3)+SUMIFS(Transakce!$H118,Transakce!$L118,H$3)</f>
        <v>0</v>
      </c>
      <c r="I106" s="113">
        <f>SUMIFS(Transakce!$G118,Transakce!$K118,I$3)+SUMIFS(Transakce!$H118,Transakce!$L118,I$3)</f>
        <v>0</v>
      </c>
      <c r="J106" s="113">
        <f>SUMIFS(Transakce!$G118,Transakce!$K118,J$3)+SUMIFS(Transakce!$H118,Transakce!$L118,J$3)</f>
        <v>0</v>
      </c>
      <c r="K106" s="113">
        <f>SUMIFS(Transakce!$G118,Transakce!$K118,K$3)+SUMIFS(Transakce!$H118,Transakce!$L118,K$3)</f>
        <v>0</v>
      </c>
      <c r="L106" s="113">
        <f>SUMIFS(Transakce!$G118,Transakce!$K118,L$3)+SUMIFS(Transakce!$H118,Transakce!$L118,L$3)</f>
        <v>0</v>
      </c>
      <c r="M106" s="113">
        <f>SUMIFS(Transakce!$G118,Transakce!$K118,M$3)+SUMIFS(Transakce!$H118,Transakce!$L118,M$3)</f>
        <v>0</v>
      </c>
      <c r="N106" s="113">
        <f>SUMIFS(Transakce!$G118,Transakce!$K118,N$3)+SUMIFS(Transakce!$H118,Transakce!$L118,N$3)</f>
        <v>0</v>
      </c>
      <c r="O106" s="113">
        <f>SUMIFS(Transakce!$G118,Transakce!$K118,O$3)+SUMIFS(Transakce!$H118,Transakce!$L118,O$3)</f>
        <v>0</v>
      </c>
      <c r="P106" s="113">
        <f>SUMIFS(Transakce!$G118,Transakce!$K118,P$3)+SUMIFS(Transakce!$H118,Transakce!$L118,P$3)</f>
        <v>0</v>
      </c>
      <c r="Q106" s="113">
        <f>SUMIFS(Transakce!$G118,Transakce!$K118,Q$3)+SUMIFS(Transakce!$H118,Transakce!$L118,Q$3)</f>
        <v>0</v>
      </c>
      <c r="R106" s="113">
        <f>SUMIFS(Transakce!$G118,Transakce!$K118,R$3)+SUMIFS(Transakce!$H118,Transakce!$L118,R$3)</f>
        <v>0</v>
      </c>
      <c r="S106" s="113">
        <f>SUMIFS(Transakce!$G118,Transakce!$K118,S$3)+SUMIFS(Transakce!$H118,Transakce!$L118,S$3)</f>
        <v>0</v>
      </c>
      <c r="T106" s="113">
        <f>SUMIFS(Transakce!$G118,Transakce!$K118,T$3)+SUMIFS(Transakce!$H118,Transakce!$L118,T$3)</f>
        <v>0</v>
      </c>
      <c r="U106" s="113">
        <f>SUMIFS(Transakce!$G118,Transakce!$K118,U$3)+SUMIFS(Transakce!$H118,Transakce!$L118,U$3)</f>
        <v>0</v>
      </c>
      <c r="V106" s="113">
        <f>SUMIFS(Transakce!$G118,Transakce!$K118,V$3)+SUMIFS(Transakce!$H118,Transakce!$L118,V$3)</f>
        <v>0</v>
      </c>
      <c r="W106" s="113">
        <f>SUMIFS(Transakce!$G118,Transakce!$K118,W$3)+SUMIFS(Transakce!$H118,Transakce!$L118,W$3)</f>
        <v>0</v>
      </c>
      <c r="X106" s="113">
        <f>SUMIFS(Transakce!$G118,Transakce!$K118,X$3)+SUMIFS(Transakce!$H118,Transakce!$L118,X$3)</f>
        <v>0</v>
      </c>
      <c r="Y106" s="113">
        <f>SUMIFS(Transakce!$G118,Transakce!$K118,Y$3)+SUMIFS(Transakce!$H118,Transakce!$L118,Y$3)</f>
        <v>0</v>
      </c>
      <c r="Z106" s="113">
        <f>SUMIFS(Transakce!$G118,Transakce!$K118,Z$3)+SUMIFS(Transakce!$H118,Transakce!$L118,Z$3)</f>
        <v>0</v>
      </c>
      <c r="AA106" s="113">
        <f>SUMIFS(Transakce!$G118,Transakce!$K118,AA$3)+SUMIFS(Transakce!$H118,Transakce!$L118,AA$3)</f>
        <v>0</v>
      </c>
      <c r="AB106" s="113">
        <f>SUMIFS(Transakce!$G118,Transakce!$K118,AB$3)+SUMIFS(Transakce!$H118,Transakce!$L118,AB$3)</f>
        <v>0</v>
      </c>
      <c r="AC106" s="113">
        <f>SUMIFS(Transakce!$G118,Transakce!$K118,AC$3)+SUMIFS(Transakce!$H118,Transakce!$L118,AC$3)</f>
        <v>0</v>
      </c>
      <c r="AD106" s="113">
        <f>SUMIFS(Transakce!$G118,Transakce!$K118,AD$3)+SUMIFS(Transakce!$H118,Transakce!$L118,AD$3)</f>
        <v>0</v>
      </c>
      <c r="AE106" s="113">
        <f>SUMIFS(Transakce!$G118,Transakce!$K118,AE$3)+SUMIFS(Transakce!$H118,Transakce!$L118,AE$3)</f>
        <v>0</v>
      </c>
      <c r="AF106" s="113">
        <f>SUMIFS(Transakce!$G118,Transakce!$K118,AF$3)+SUMIFS(Transakce!$H118,Transakce!$L118,AF$3)</f>
        <v>0</v>
      </c>
      <c r="AG106" s="113">
        <f>SUMIFS(Transakce!$G118,Transakce!$K118,AG$3)+SUMIFS(Transakce!$H118,Transakce!$L118,AG$3)</f>
        <v>0</v>
      </c>
      <c r="AH106" s="123">
        <f>SUMIFS(Transakce!$G118,Transakce!$K118,AH$3)+SUMIFS(Transakce!$H118,Transakce!$L118,AH$3)</f>
        <v>0</v>
      </c>
    </row>
    <row r="107" spans="1:34" hidden="1">
      <c r="A107" s="122">
        <f>Transakce!A119</f>
        <v>0</v>
      </c>
      <c r="B107" s="115" t="str">
        <f>IF(ISTEXT(Transakce!B119),Transakce!B119,"")</f>
        <v/>
      </c>
      <c r="C107" s="116">
        <f>Transakce!C119</f>
        <v>0</v>
      </c>
      <c r="D107" s="127" t="str">
        <f>IF(ISTEXT(Transakce!D119),Transakce!D119,"")</f>
        <v/>
      </c>
      <c r="E107" s="127" t="str">
        <f>IF(ISTEXT(Transakce!E119),Transakce!E119,"")</f>
        <v/>
      </c>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23"/>
    </row>
    <row r="108" spans="1:34">
      <c r="A108" s="122">
        <f>Transakce!A120</f>
        <v>0</v>
      </c>
      <c r="B108" s="115" t="str">
        <f>IF(ISTEXT(Transakce!B120),Transakce!B120,"")</f>
        <v/>
      </c>
      <c r="C108" s="116">
        <f>Transakce!C120</f>
        <v>0</v>
      </c>
      <c r="D108" s="127" t="str">
        <f>IF(ISTEXT(Transakce!D120),Transakce!D120,"")</f>
        <v/>
      </c>
      <c r="E108" s="127" t="str">
        <f>IF(ISTEXT(Transakce!E120),Transakce!E120,"")</f>
        <v/>
      </c>
      <c r="F108" s="113">
        <f>Transakce!F120</f>
        <v>0</v>
      </c>
      <c r="G108" s="113">
        <f>Transakce!I120</f>
        <v>0</v>
      </c>
      <c r="H108" s="113">
        <f>SUMIFS(Transakce!$G120,Transakce!$K120,H$3)+SUMIFS(Transakce!$H120,Transakce!$L120,H$3)</f>
        <v>0</v>
      </c>
      <c r="I108" s="113">
        <f>SUMIFS(Transakce!$G120,Transakce!$K120,I$3)+SUMIFS(Transakce!$H120,Transakce!$L120,I$3)</f>
        <v>0</v>
      </c>
      <c r="J108" s="113">
        <f>SUMIFS(Transakce!$G120,Transakce!$K120,J$3)+SUMIFS(Transakce!$H120,Transakce!$L120,J$3)</f>
        <v>0</v>
      </c>
      <c r="K108" s="113">
        <f>SUMIFS(Transakce!$G120,Transakce!$K120,K$3)+SUMIFS(Transakce!$H120,Transakce!$L120,K$3)</f>
        <v>0</v>
      </c>
      <c r="L108" s="113">
        <f>SUMIFS(Transakce!$G120,Transakce!$K120,L$3)+SUMIFS(Transakce!$H120,Transakce!$L120,L$3)</f>
        <v>0</v>
      </c>
      <c r="M108" s="113">
        <f>SUMIFS(Transakce!$G120,Transakce!$K120,M$3)+SUMIFS(Transakce!$H120,Transakce!$L120,M$3)</f>
        <v>0</v>
      </c>
      <c r="N108" s="113">
        <f>SUMIFS(Transakce!$G120,Transakce!$K120,N$3)+SUMIFS(Transakce!$H120,Transakce!$L120,N$3)</f>
        <v>0</v>
      </c>
      <c r="O108" s="113">
        <f>SUMIFS(Transakce!$G120,Transakce!$K120,O$3)+SUMIFS(Transakce!$H120,Transakce!$L120,O$3)</f>
        <v>0</v>
      </c>
      <c r="P108" s="113">
        <f>SUMIFS(Transakce!$G120,Transakce!$K120,P$3)+SUMIFS(Transakce!$H120,Transakce!$L120,P$3)</f>
        <v>0</v>
      </c>
      <c r="Q108" s="113">
        <f>SUMIFS(Transakce!$G120,Transakce!$K120,Q$3)+SUMIFS(Transakce!$H120,Transakce!$L120,Q$3)</f>
        <v>0</v>
      </c>
      <c r="R108" s="113">
        <f>SUMIFS(Transakce!$G120,Transakce!$K120,R$3)+SUMIFS(Transakce!$H120,Transakce!$L120,R$3)</f>
        <v>0</v>
      </c>
      <c r="S108" s="113">
        <f>SUMIFS(Transakce!$G120,Transakce!$K120,S$3)+SUMIFS(Transakce!$H120,Transakce!$L120,S$3)</f>
        <v>0</v>
      </c>
      <c r="T108" s="113">
        <f>SUMIFS(Transakce!$G120,Transakce!$K120,T$3)+SUMIFS(Transakce!$H120,Transakce!$L120,T$3)</f>
        <v>0</v>
      </c>
      <c r="U108" s="113">
        <f>SUMIFS(Transakce!$G120,Transakce!$K120,U$3)+SUMIFS(Transakce!$H120,Transakce!$L120,U$3)</f>
        <v>0</v>
      </c>
      <c r="V108" s="113">
        <f>SUMIFS(Transakce!$G120,Transakce!$K120,V$3)+SUMIFS(Transakce!$H120,Transakce!$L120,V$3)</f>
        <v>0</v>
      </c>
      <c r="W108" s="113">
        <f>SUMIFS(Transakce!$G120,Transakce!$K120,W$3)+SUMIFS(Transakce!$H120,Transakce!$L120,W$3)</f>
        <v>0</v>
      </c>
      <c r="X108" s="113">
        <f>SUMIFS(Transakce!$G120,Transakce!$K120,X$3)+SUMIFS(Transakce!$H120,Transakce!$L120,X$3)</f>
        <v>0</v>
      </c>
      <c r="Y108" s="113">
        <f>SUMIFS(Transakce!$G120,Transakce!$K120,Y$3)+SUMIFS(Transakce!$H120,Transakce!$L120,Y$3)</f>
        <v>0</v>
      </c>
      <c r="Z108" s="113">
        <f>SUMIFS(Transakce!$G120,Transakce!$K120,Z$3)+SUMIFS(Transakce!$H120,Transakce!$L120,Z$3)</f>
        <v>0</v>
      </c>
      <c r="AA108" s="113">
        <f>SUMIFS(Transakce!$G120,Transakce!$K120,AA$3)+SUMIFS(Transakce!$H120,Transakce!$L120,AA$3)</f>
        <v>0</v>
      </c>
      <c r="AB108" s="113">
        <f>SUMIFS(Transakce!$G120,Transakce!$K120,AB$3)+SUMIFS(Transakce!$H120,Transakce!$L120,AB$3)</f>
        <v>0</v>
      </c>
      <c r="AC108" s="113">
        <f>SUMIFS(Transakce!$G120,Transakce!$K120,AC$3)+SUMIFS(Transakce!$H120,Transakce!$L120,AC$3)</f>
        <v>0</v>
      </c>
      <c r="AD108" s="113">
        <f>SUMIFS(Transakce!$G120,Transakce!$K120,AD$3)+SUMIFS(Transakce!$H120,Transakce!$L120,AD$3)</f>
        <v>0</v>
      </c>
      <c r="AE108" s="113">
        <f>SUMIFS(Transakce!$G120,Transakce!$K120,AE$3)+SUMIFS(Transakce!$H120,Transakce!$L120,AE$3)</f>
        <v>0</v>
      </c>
      <c r="AF108" s="113">
        <f>SUMIFS(Transakce!$G120,Transakce!$K120,AF$3)+SUMIFS(Transakce!$H120,Transakce!$L120,AF$3)</f>
        <v>0</v>
      </c>
      <c r="AG108" s="113">
        <f>SUMIFS(Transakce!$G120,Transakce!$K120,AG$3)+SUMIFS(Transakce!$H120,Transakce!$L120,AG$3)</f>
        <v>0</v>
      </c>
      <c r="AH108" s="123">
        <f>SUMIFS(Transakce!$G120,Transakce!$K120,AH$3)+SUMIFS(Transakce!$H120,Transakce!$L120,AH$3)</f>
        <v>0</v>
      </c>
    </row>
    <row r="109" spans="1:34" hidden="1">
      <c r="A109" s="122">
        <f>Transakce!A121</f>
        <v>0</v>
      </c>
      <c r="B109" s="115" t="str">
        <f>IF(ISTEXT(Transakce!B121),Transakce!B121,"")</f>
        <v/>
      </c>
      <c r="C109" s="116">
        <f>Transakce!C121</f>
        <v>0</v>
      </c>
      <c r="D109" s="127" t="str">
        <f>IF(ISTEXT(Transakce!D121),Transakce!D121,"")</f>
        <v/>
      </c>
      <c r="E109" s="127" t="str">
        <f>IF(ISTEXT(Transakce!E121),Transakce!E121,"")</f>
        <v/>
      </c>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23"/>
    </row>
    <row r="110" spans="1:34">
      <c r="A110" s="122">
        <f>Transakce!A122</f>
        <v>0</v>
      </c>
      <c r="B110" s="115" t="str">
        <f>IF(ISTEXT(Transakce!B122),Transakce!B122,"")</f>
        <v/>
      </c>
      <c r="C110" s="116">
        <f>Transakce!C122</f>
        <v>0</v>
      </c>
      <c r="D110" s="127" t="str">
        <f>IF(ISTEXT(Transakce!D122),Transakce!D122,"")</f>
        <v/>
      </c>
      <c r="E110" s="127" t="str">
        <f>IF(ISTEXT(Transakce!E122),Transakce!E122,"")</f>
        <v/>
      </c>
      <c r="F110" s="113">
        <f>Transakce!F122</f>
        <v>0</v>
      </c>
      <c r="G110" s="113">
        <f>Transakce!I122</f>
        <v>0</v>
      </c>
      <c r="H110" s="113">
        <f>SUMIFS(Transakce!$G122,Transakce!$K122,H$3)+SUMIFS(Transakce!$H122,Transakce!$L122,H$3)</f>
        <v>0</v>
      </c>
      <c r="I110" s="113">
        <f>SUMIFS(Transakce!$G122,Transakce!$K122,I$3)+SUMIFS(Transakce!$H122,Transakce!$L122,I$3)</f>
        <v>0</v>
      </c>
      <c r="J110" s="113">
        <f>SUMIFS(Transakce!$G122,Transakce!$K122,J$3)+SUMIFS(Transakce!$H122,Transakce!$L122,J$3)</f>
        <v>0</v>
      </c>
      <c r="K110" s="113">
        <f>SUMIFS(Transakce!$G122,Transakce!$K122,K$3)+SUMIFS(Transakce!$H122,Transakce!$L122,K$3)</f>
        <v>0</v>
      </c>
      <c r="L110" s="113">
        <f>SUMIFS(Transakce!$G122,Transakce!$K122,L$3)+SUMIFS(Transakce!$H122,Transakce!$L122,L$3)</f>
        <v>0</v>
      </c>
      <c r="M110" s="113">
        <f>SUMIFS(Transakce!$G122,Transakce!$K122,M$3)+SUMIFS(Transakce!$H122,Transakce!$L122,M$3)</f>
        <v>0</v>
      </c>
      <c r="N110" s="113">
        <f>SUMIFS(Transakce!$G122,Transakce!$K122,N$3)+SUMIFS(Transakce!$H122,Transakce!$L122,N$3)</f>
        <v>0</v>
      </c>
      <c r="O110" s="113">
        <f>SUMIFS(Transakce!$G122,Transakce!$K122,O$3)+SUMIFS(Transakce!$H122,Transakce!$L122,O$3)</f>
        <v>0</v>
      </c>
      <c r="P110" s="113">
        <f>SUMIFS(Transakce!$G122,Transakce!$K122,P$3)+SUMIFS(Transakce!$H122,Transakce!$L122,P$3)</f>
        <v>0</v>
      </c>
      <c r="Q110" s="113">
        <f>SUMIFS(Transakce!$G122,Transakce!$K122,Q$3)+SUMIFS(Transakce!$H122,Transakce!$L122,Q$3)</f>
        <v>0</v>
      </c>
      <c r="R110" s="113">
        <f>SUMIFS(Transakce!$G122,Transakce!$K122,R$3)+SUMIFS(Transakce!$H122,Transakce!$L122,R$3)</f>
        <v>0</v>
      </c>
      <c r="S110" s="113">
        <f>SUMIFS(Transakce!$G122,Transakce!$K122,S$3)+SUMIFS(Transakce!$H122,Transakce!$L122,S$3)</f>
        <v>0</v>
      </c>
      <c r="T110" s="113">
        <f>SUMIFS(Transakce!$G122,Transakce!$K122,T$3)+SUMIFS(Transakce!$H122,Transakce!$L122,T$3)</f>
        <v>0</v>
      </c>
      <c r="U110" s="113">
        <f>SUMIFS(Transakce!$G122,Transakce!$K122,U$3)+SUMIFS(Transakce!$H122,Transakce!$L122,U$3)</f>
        <v>0</v>
      </c>
      <c r="V110" s="113">
        <f>SUMIFS(Transakce!$G122,Transakce!$K122,V$3)+SUMIFS(Transakce!$H122,Transakce!$L122,V$3)</f>
        <v>0</v>
      </c>
      <c r="W110" s="113">
        <f>SUMIFS(Transakce!$G122,Transakce!$K122,W$3)+SUMIFS(Transakce!$H122,Transakce!$L122,W$3)</f>
        <v>0</v>
      </c>
      <c r="X110" s="113">
        <f>SUMIFS(Transakce!$G122,Transakce!$K122,X$3)+SUMIFS(Transakce!$H122,Transakce!$L122,X$3)</f>
        <v>0</v>
      </c>
      <c r="Y110" s="113">
        <f>SUMIFS(Transakce!$G122,Transakce!$K122,Y$3)+SUMIFS(Transakce!$H122,Transakce!$L122,Y$3)</f>
        <v>0</v>
      </c>
      <c r="Z110" s="113">
        <f>SUMIFS(Transakce!$G122,Transakce!$K122,Z$3)+SUMIFS(Transakce!$H122,Transakce!$L122,Z$3)</f>
        <v>0</v>
      </c>
      <c r="AA110" s="113">
        <f>SUMIFS(Transakce!$G122,Transakce!$K122,AA$3)+SUMIFS(Transakce!$H122,Transakce!$L122,AA$3)</f>
        <v>0</v>
      </c>
      <c r="AB110" s="113">
        <f>SUMIFS(Transakce!$G122,Transakce!$K122,AB$3)+SUMIFS(Transakce!$H122,Transakce!$L122,AB$3)</f>
        <v>0</v>
      </c>
      <c r="AC110" s="113">
        <f>SUMIFS(Transakce!$G122,Transakce!$K122,AC$3)+SUMIFS(Transakce!$H122,Transakce!$L122,AC$3)</f>
        <v>0</v>
      </c>
      <c r="AD110" s="113">
        <f>SUMIFS(Transakce!$G122,Transakce!$K122,AD$3)+SUMIFS(Transakce!$H122,Transakce!$L122,AD$3)</f>
        <v>0</v>
      </c>
      <c r="AE110" s="113">
        <f>SUMIFS(Transakce!$G122,Transakce!$K122,AE$3)+SUMIFS(Transakce!$H122,Transakce!$L122,AE$3)</f>
        <v>0</v>
      </c>
      <c r="AF110" s="113">
        <f>SUMIFS(Transakce!$G122,Transakce!$K122,AF$3)+SUMIFS(Transakce!$H122,Transakce!$L122,AF$3)</f>
        <v>0</v>
      </c>
      <c r="AG110" s="113">
        <f>SUMIFS(Transakce!$G122,Transakce!$K122,AG$3)+SUMIFS(Transakce!$H122,Transakce!$L122,AG$3)</f>
        <v>0</v>
      </c>
      <c r="AH110" s="123">
        <f>SUMIFS(Transakce!$G122,Transakce!$K122,AH$3)+SUMIFS(Transakce!$H122,Transakce!$L122,AH$3)</f>
        <v>0</v>
      </c>
    </row>
    <row r="111" spans="1:34" hidden="1">
      <c r="A111" s="122">
        <f>Transakce!A123</f>
        <v>0</v>
      </c>
      <c r="B111" s="115" t="str">
        <f>IF(ISTEXT(Transakce!B123),Transakce!B123,"")</f>
        <v/>
      </c>
      <c r="C111" s="116">
        <f>Transakce!C123</f>
        <v>0</v>
      </c>
      <c r="D111" s="127" t="str">
        <f>IF(ISTEXT(Transakce!D123),Transakce!D123,"")</f>
        <v/>
      </c>
      <c r="E111" s="127" t="str">
        <f>IF(ISTEXT(Transakce!E123),Transakce!E123,"")</f>
        <v/>
      </c>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23"/>
    </row>
    <row r="112" spans="1:34">
      <c r="A112" s="122">
        <f>Transakce!A124</f>
        <v>0</v>
      </c>
      <c r="B112" s="115" t="str">
        <f>IF(ISTEXT(Transakce!B124),Transakce!B124,"")</f>
        <v/>
      </c>
      <c r="C112" s="116">
        <f>Transakce!C124</f>
        <v>0</v>
      </c>
      <c r="D112" s="127" t="str">
        <f>IF(ISTEXT(Transakce!D124),Transakce!D124,"")</f>
        <v/>
      </c>
      <c r="E112" s="127" t="str">
        <f>IF(ISTEXT(Transakce!E124),Transakce!E124,"")</f>
        <v/>
      </c>
      <c r="F112" s="113">
        <f>Transakce!F124</f>
        <v>0</v>
      </c>
      <c r="G112" s="113">
        <f>Transakce!I124</f>
        <v>0</v>
      </c>
      <c r="H112" s="113">
        <f>SUMIFS(Transakce!$G124,Transakce!$K124,H$3)+SUMIFS(Transakce!$H124,Transakce!$L124,H$3)</f>
        <v>0</v>
      </c>
      <c r="I112" s="113">
        <f>SUMIFS(Transakce!$G124,Transakce!$K124,I$3)+SUMIFS(Transakce!$H124,Transakce!$L124,I$3)</f>
        <v>0</v>
      </c>
      <c r="J112" s="113">
        <f>SUMIFS(Transakce!$G124,Transakce!$K124,J$3)+SUMIFS(Transakce!$H124,Transakce!$L124,J$3)</f>
        <v>0</v>
      </c>
      <c r="K112" s="113">
        <f>SUMIFS(Transakce!$G124,Transakce!$K124,K$3)+SUMIFS(Transakce!$H124,Transakce!$L124,K$3)</f>
        <v>0</v>
      </c>
      <c r="L112" s="113">
        <f>SUMIFS(Transakce!$G124,Transakce!$K124,L$3)+SUMIFS(Transakce!$H124,Transakce!$L124,L$3)</f>
        <v>0</v>
      </c>
      <c r="M112" s="113">
        <f>SUMIFS(Transakce!$G124,Transakce!$K124,M$3)+SUMIFS(Transakce!$H124,Transakce!$L124,M$3)</f>
        <v>0</v>
      </c>
      <c r="N112" s="113">
        <f>SUMIFS(Transakce!$G124,Transakce!$K124,N$3)+SUMIFS(Transakce!$H124,Transakce!$L124,N$3)</f>
        <v>0</v>
      </c>
      <c r="O112" s="113">
        <f>SUMIFS(Transakce!$G124,Transakce!$K124,O$3)+SUMIFS(Transakce!$H124,Transakce!$L124,O$3)</f>
        <v>0</v>
      </c>
      <c r="P112" s="113">
        <f>SUMIFS(Transakce!$G124,Transakce!$K124,P$3)+SUMIFS(Transakce!$H124,Transakce!$L124,P$3)</f>
        <v>0</v>
      </c>
      <c r="Q112" s="113">
        <f>SUMIFS(Transakce!$G124,Transakce!$K124,Q$3)+SUMIFS(Transakce!$H124,Transakce!$L124,Q$3)</f>
        <v>0</v>
      </c>
      <c r="R112" s="113">
        <f>SUMIFS(Transakce!$G124,Transakce!$K124,R$3)+SUMIFS(Transakce!$H124,Transakce!$L124,R$3)</f>
        <v>0</v>
      </c>
      <c r="S112" s="113">
        <f>SUMIFS(Transakce!$G124,Transakce!$K124,S$3)+SUMIFS(Transakce!$H124,Transakce!$L124,S$3)</f>
        <v>0</v>
      </c>
      <c r="T112" s="113">
        <f>SUMIFS(Transakce!$G124,Transakce!$K124,T$3)+SUMIFS(Transakce!$H124,Transakce!$L124,T$3)</f>
        <v>0</v>
      </c>
      <c r="U112" s="113">
        <f>SUMIFS(Transakce!$G124,Transakce!$K124,U$3)+SUMIFS(Transakce!$H124,Transakce!$L124,U$3)</f>
        <v>0</v>
      </c>
      <c r="V112" s="113">
        <f>SUMIFS(Transakce!$G124,Transakce!$K124,V$3)+SUMIFS(Transakce!$H124,Transakce!$L124,V$3)</f>
        <v>0</v>
      </c>
      <c r="W112" s="113">
        <f>SUMIFS(Transakce!$G124,Transakce!$K124,W$3)+SUMIFS(Transakce!$H124,Transakce!$L124,W$3)</f>
        <v>0</v>
      </c>
      <c r="X112" s="113">
        <f>SUMIFS(Transakce!$G124,Transakce!$K124,X$3)+SUMIFS(Transakce!$H124,Transakce!$L124,X$3)</f>
        <v>0</v>
      </c>
      <c r="Y112" s="113">
        <f>SUMIFS(Transakce!$G124,Transakce!$K124,Y$3)+SUMIFS(Transakce!$H124,Transakce!$L124,Y$3)</f>
        <v>0</v>
      </c>
      <c r="Z112" s="113">
        <f>SUMIFS(Transakce!$G124,Transakce!$K124,Z$3)+SUMIFS(Transakce!$H124,Transakce!$L124,Z$3)</f>
        <v>0</v>
      </c>
      <c r="AA112" s="113">
        <f>SUMIFS(Transakce!$G124,Transakce!$K124,AA$3)+SUMIFS(Transakce!$H124,Transakce!$L124,AA$3)</f>
        <v>0</v>
      </c>
      <c r="AB112" s="113">
        <f>SUMIFS(Transakce!$G124,Transakce!$K124,AB$3)+SUMIFS(Transakce!$H124,Transakce!$L124,AB$3)</f>
        <v>0</v>
      </c>
      <c r="AC112" s="113">
        <f>SUMIFS(Transakce!$G124,Transakce!$K124,AC$3)+SUMIFS(Transakce!$H124,Transakce!$L124,AC$3)</f>
        <v>0</v>
      </c>
      <c r="AD112" s="113">
        <f>SUMIFS(Transakce!$G124,Transakce!$K124,AD$3)+SUMIFS(Transakce!$H124,Transakce!$L124,AD$3)</f>
        <v>0</v>
      </c>
      <c r="AE112" s="113">
        <f>SUMIFS(Transakce!$G124,Transakce!$K124,AE$3)+SUMIFS(Transakce!$H124,Transakce!$L124,AE$3)</f>
        <v>0</v>
      </c>
      <c r="AF112" s="113">
        <f>SUMIFS(Transakce!$G124,Transakce!$K124,AF$3)+SUMIFS(Transakce!$H124,Transakce!$L124,AF$3)</f>
        <v>0</v>
      </c>
      <c r="AG112" s="113">
        <f>SUMIFS(Transakce!$G124,Transakce!$K124,AG$3)+SUMIFS(Transakce!$H124,Transakce!$L124,AG$3)</f>
        <v>0</v>
      </c>
      <c r="AH112" s="123">
        <f>SUMIFS(Transakce!$G124,Transakce!$K124,AH$3)+SUMIFS(Transakce!$H124,Transakce!$L124,AH$3)</f>
        <v>0</v>
      </c>
    </row>
    <row r="113" spans="1:34" hidden="1">
      <c r="A113" s="122">
        <f>Transakce!A125</f>
        <v>0</v>
      </c>
      <c r="B113" s="115" t="str">
        <f>IF(ISTEXT(Transakce!B125),Transakce!B125,"")</f>
        <v/>
      </c>
      <c r="C113" s="116">
        <f>Transakce!C125</f>
        <v>0</v>
      </c>
      <c r="D113" s="127" t="str">
        <f>IF(ISTEXT(Transakce!D125),Transakce!D125,"")</f>
        <v/>
      </c>
      <c r="E113" s="127" t="str">
        <f>IF(ISTEXT(Transakce!E125),Transakce!E125,"")</f>
        <v/>
      </c>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23"/>
    </row>
    <row r="114" spans="1:34">
      <c r="A114" s="122">
        <f>Transakce!A126</f>
        <v>0</v>
      </c>
      <c r="B114" s="115" t="str">
        <f>IF(ISTEXT(Transakce!B126),Transakce!B126,"")</f>
        <v/>
      </c>
      <c r="C114" s="116">
        <f>Transakce!C126</f>
        <v>0</v>
      </c>
      <c r="D114" s="127" t="str">
        <f>IF(ISTEXT(Transakce!D126),Transakce!D126,"")</f>
        <v/>
      </c>
      <c r="E114" s="127" t="str">
        <f>IF(ISTEXT(Transakce!E126),Transakce!E126,"")</f>
        <v/>
      </c>
      <c r="F114" s="113">
        <f>Transakce!F126</f>
        <v>0</v>
      </c>
      <c r="G114" s="113">
        <f>Transakce!I126</f>
        <v>0</v>
      </c>
      <c r="H114" s="113">
        <f>SUMIFS(Transakce!$G126,Transakce!$K126,H$3)+SUMIFS(Transakce!$H126,Transakce!$L126,H$3)</f>
        <v>0</v>
      </c>
      <c r="I114" s="113">
        <f>SUMIFS(Transakce!$G126,Transakce!$K126,I$3)+SUMIFS(Transakce!$H126,Transakce!$L126,I$3)</f>
        <v>0</v>
      </c>
      <c r="J114" s="113">
        <f>SUMIFS(Transakce!$G126,Transakce!$K126,J$3)+SUMIFS(Transakce!$H126,Transakce!$L126,J$3)</f>
        <v>0</v>
      </c>
      <c r="K114" s="113">
        <f>SUMIFS(Transakce!$G126,Transakce!$K126,K$3)+SUMIFS(Transakce!$H126,Transakce!$L126,K$3)</f>
        <v>0</v>
      </c>
      <c r="L114" s="113">
        <f>SUMIFS(Transakce!$G126,Transakce!$K126,L$3)+SUMIFS(Transakce!$H126,Transakce!$L126,L$3)</f>
        <v>0</v>
      </c>
      <c r="M114" s="113">
        <f>SUMIFS(Transakce!$G126,Transakce!$K126,M$3)+SUMIFS(Transakce!$H126,Transakce!$L126,M$3)</f>
        <v>0</v>
      </c>
      <c r="N114" s="113">
        <f>SUMIFS(Transakce!$G126,Transakce!$K126,N$3)+SUMIFS(Transakce!$H126,Transakce!$L126,N$3)</f>
        <v>0</v>
      </c>
      <c r="O114" s="113">
        <f>SUMIFS(Transakce!$G126,Transakce!$K126,O$3)+SUMIFS(Transakce!$H126,Transakce!$L126,O$3)</f>
        <v>0</v>
      </c>
      <c r="P114" s="113">
        <f>SUMIFS(Transakce!$G126,Transakce!$K126,P$3)+SUMIFS(Transakce!$H126,Transakce!$L126,P$3)</f>
        <v>0</v>
      </c>
      <c r="Q114" s="113">
        <f>SUMIFS(Transakce!$G126,Transakce!$K126,Q$3)+SUMIFS(Transakce!$H126,Transakce!$L126,Q$3)</f>
        <v>0</v>
      </c>
      <c r="R114" s="113">
        <f>SUMIFS(Transakce!$G126,Transakce!$K126,R$3)+SUMIFS(Transakce!$H126,Transakce!$L126,R$3)</f>
        <v>0</v>
      </c>
      <c r="S114" s="113">
        <f>SUMIFS(Transakce!$G126,Transakce!$K126,S$3)+SUMIFS(Transakce!$H126,Transakce!$L126,S$3)</f>
        <v>0</v>
      </c>
      <c r="T114" s="113">
        <f>SUMIFS(Transakce!$G126,Transakce!$K126,T$3)+SUMIFS(Transakce!$H126,Transakce!$L126,T$3)</f>
        <v>0</v>
      </c>
      <c r="U114" s="113">
        <f>SUMIFS(Transakce!$G126,Transakce!$K126,U$3)+SUMIFS(Transakce!$H126,Transakce!$L126,U$3)</f>
        <v>0</v>
      </c>
      <c r="V114" s="113">
        <f>SUMIFS(Transakce!$G126,Transakce!$K126,V$3)+SUMIFS(Transakce!$H126,Transakce!$L126,V$3)</f>
        <v>0</v>
      </c>
      <c r="W114" s="113">
        <f>SUMIFS(Transakce!$G126,Transakce!$K126,W$3)+SUMIFS(Transakce!$H126,Transakce!$L126,W$3)</f>
        <v>0</v>
      </c>
      <c r="X114" s="113">
        <f>SUMIFS(Transakce!$G126,Transakce!$K126,X$3)+SUMIFS(Transakce!$H126,Transakce!$L126,X$3)</f>
        <v>0</v>
      </c>
      <c r="Y114" s="113">
        <f>SUMIFS(Transakce!$G126,Transakce!$K126,Y$3)+SUMIFS(Transakce!$H126,Transakce!$L126,Y$3)</f>
        <v>0</v>
      </c>
      <c r="Z114" s="113">
        <f>SUMIFS(Transakce!$G126,Transakce!$K126,Z$3)+SUMIFS(Transakce!$H126,Transakce!$L126,Z$3)</f>
        <v>0</v>
      </c>
      <c r="AA114" s="113">
        <f>SUMIFS(Transakce!$G126,Transakce!$K126,AA$3)+SUMIFS(Transakce!$H126,Transakce!$L126,AA$3)</f>
        <v>0</v>
      </c>
      <c r="AB114" s="113">
        <f>SUMIFS(Transakce!$G126,Transakce!$K126,AB$3)+SUMIFS(Transakce!$H126,Transakce!$L126,AB$3)</f>
        <v>0</v>
      </c>
      <c r="AC114" s="113">
        <f>SUMIFS(Transakce!$G126,Transakce!$K126,AC$3)+SUMIFS(Transakce!$H126,Transakce!$L126,AC$3)</f>
        <v>0</v>
      </c>
      <c r="AD114" s="113">
        <f>SUMIFS(Transakce!$G126,Transakce!$K126,AD$3)+SUMIFS(Transakce!$H126,Transakce!$L126,AD$3)</f>
        <v>0</v>
      </c>
      <c r="AE114" s="113">
        <f>SUMIFS(Transakce!$G126,Transakce!$K126,AE$3)+SUMIFS(Transakce!$H126,Transakce!$L126,AE$3)</f>
        <v>0</v>
      </c>
      <c r="AF114" s="113">
        <f>SUMIFS(Transakce!$G126,Transakce!$K126,AF$3)+SUMIFS(Transakce!$H126,Transakce!$L126,AF$3)</f>
        <v>0</v>
      </c>
      <c r="AG114" s="113">
        <f>SUMIFS(Transakce!$G126,Transakce!$K126,AG$3)+SUMIFS(Transakce!$H126,Transakce!$L126,AG$3)</f>
        <v>0</v>
      </c>
      <c r="AH114" s="123">
        <f>SUMIFS(Transakce!$G126,Transakce!$K126,AH$3)+SUMIFS(Transakce!$H126,Transakce!$L126,AH$3)</f>
        <v>0</v>
      </c>
    </row>
    <row r="115" spans="1:34" hidden="1">
      <c r="A115" s="122">
        <f>Transakce!A127</f>
        <v>0</v>
      </c>
      <c r="B115" s="115" t="str">
        <f>IF(ISTEXT(Transakce!B127),Transakce!B127,"")</f>
        <v/>
      </c>
      <c r="C115" s="116">
        <f>Transakce!C127</f>
        <v>0</v>
      </c>
      <c r="D115" s="127" t="str">
        <f>IF(ISTEXT(Transakce!D127),Transakce!D127,"")</f>
        <v/>
      </c>
      <c r="E115" s="127" t="str">
        <f>IF(ISTEXT(Transakce!E127),Transakce!E127,"")</f>
        <v/>
      </c>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23"/>
    </row>
    <row r="116" spans="1:34">
      <c r="A116" s="122">
        <f>Transakce!A128</f>
        <v>0</v>
      </c>
      <c r="B116" s="115" t="str">
        <f>IF(ISTEXT(Transakce!B128),Transakce!B128,"")</f>
        <v/>
      </c>
      <c r="C116" s="116">
        <f>Transakce!C128</f>
        <v>0</v>
      </c>
      <c r="D116" s="127" t="str">
        <f>IF(ISTEXT(Transakce!D128),Transakce!D128,"")</f>
        <v/>
      </c>
      <c r="E116" s="127" t="str">
        <f>IF(ISTEXT(Transakce!E128),Transakce!E128,"")</f>
        <v/>
      </c>
      <c r="F116" s="113">
        <f>Transakce!F128</f>
        <v>0</v>
      </c>
      <c r="G116" s="113">
        <f>Transakce!I128</f>
        <v>0</v>
      </c>
      <c r="H116" s="113">
        <f>SUMIFS(Transakce!$G128,Transakce!$K128,H$3)+SUMIFS(Transakce!$H128,Transakce!$L128,H$3)</f>
        <v>0</v>
      </c>
      <c r="I116" s="113">
        <f>SUMIFS(Transakce!$G128,Transakce!$K128,I$3)+SUMIFS(Transakce!$H128,Transakce!$L128,I$3)</f>
        <v>0</v>
      </c>
      <c r="J116" s="113">
        <f>SUMIFS(Transakce!$G128,Transakce!$K128,J$3)+SUMIFS(Transakce!$H128,Transakce!$L128,J$3)</f>
        <v>0</v>
      </c>
      <c r="K116" s="113">
        <f>SUMIFS(Transakce!$G128,Transakce!$K128,K$3)+SUMIFS(Transakce!$H128,Transakce!$L128,K$3)</f>
        <v>0</v>
      </c>
      <c r="L116" s="113">
        <f>SUMIFS(Transakce!$G128,Transakce!$K128,L$3)+SUMIFS(Transakce!$H128,Transakce!$L128,L$3)</f>
        <v>0</v>
      </c>
      <c r="M116" s="113">
        <f>SUMIFS(Transakce!$G128,Transakce!$K128,M$3)+SUMIFS(Transakce!$H128,Transakce!$L128,M$3)</f>
        <v>0</v>
      </c>
      <c r="N116" s="113">
        <f>SUMIFS(Transakce!$G128,Transakce!$K128,N$3)+SUMIFS(Transakce!$H128,Transakce!$L128,N$3)</f>
        <v>0</v>
      </c>
      <c r="O116" s="113">
        <f>SUMIFS(Transakce!$G128,Transakce!$K128,O$3)+SUMIFS(Transakce!$H128,Transakce!$L128,O$3)</f>
        <v>0</v>
      </c>
      <c r="P116" s="113">
        <f>SUMIFS(Transakce!$G128,Transakce!$K128,P$3)+SUMIFS(Transakce!$H128,Transakce!$L128,P$3)</f>
        <v>0</v>
      </c>
      <c r="Q116" s="113">
        <f>SUMIFS(Transakce!$G128,Transakce!$K128,Q$3)+SUMIFS(Transakce!$H128,Transakce!$L128,Q$3)</f>
        <v>0</v>
      </c>
      <c r="R116" s="113">
        <f>SUMIFS(Transakce!$G128,Transakce!$K128,R$3)+SUMIFS(Transakce!$H128,Transakce!$L128,R$3)</f>
        <v>0</v>
      </c>
      <c r="S116" s="113">
        <f>SUMIFS(Transakce!$G128,Transakce!$K128,S$3)+SUMIFS(Transakce!$H128,Transakce!$L128,S$3)</f>
        <v>0</v>
      </c>
      <c r="T116" s="113">
        <f>SUMIFS(Transakce!$G128,Transakce!$K128,T$3)+SUMIFS(Transakce!$H128,Transakce!$L128,T$3)</f>
        <v>0</v>
      </c>
      <c r="U116" s="113">
        <f>SUMIFS(Transakce!$G128,Transakce!$K128,U$3)+SUMIFS(Transakce!$H128,Transakce!$L128,U$3)</f>
        <v>0</v>
      </c>
      <c r="V116" s="113">
        <f>SUMIFS(Transakce!$G128,Transakce!$K128,V$3)+SUMIFS(Transakce!$H128,Transakce!$L128,V$3)</f>
        <v>0</v>
      </c>
      <c r="W116" s="113">
        <f>SUMIFS(Transakce!$G128,Transakce!$K128,W$3)+SUMIFS(Transakce!$H128,Transakce!$L128,W$3)</f>
        <v>0</v>
      </c>
      <c r="X116" s="113">
        <f>SUMIFS(Transakce!$G128,Transakce!$K128,X$3)+SUMIFS(Transakce!$H128,Transakce!$L128,X$3)</f>
        <v>0</v>
      </c>
      <c r="Y116" s="113">
        <f>SUMIFS(Transakce!$G128,Transakce!$K128,Y$3)+SUMIFS(Transakce!$H128,Transakce!$L128,Y$3)</f>
        <v>0</v>
      </c>
      <c r="Z116" s="113">
        <f>SUMIFS(Transakce!$G128,Transakce!$K128,Z$3)+SUMIFS(Transakce!$H128,Transakce!$L128,Z$3)</f>
        <v>0</v>
      </c>
      <c r="AA116" s="113">
        <f>SUMIFS(Transakce!$G128,Transakce!$K128,AA$3)+SUMIFS(Transakce!$H128,Transakce!$L128,AA$3)</f>
        <v>0</v>
      </c>
      <c r="AB116" s="113">
        <f>SUMIFS(Transakce!$G128,Transakce!$K128,AB$3)+SUMIFS(Transakce!$H128,Transakce!$L128,AB$3)</f>
        <v>0</v>
      </c>
      <c r="AC116" s="113">
        <f>SUMIFS(Transakce!$G128,Transakce!$K128,AC$3)+SUMIFS(Transakce!$H128,Transakce!$L128,AC$3)</f>
        <v>0</v>
      </c>
      <c r="AD116" s="113">
        <f>SUMIFS(Transakce!$G128,Transakce!$K128,AD$3)+SUMIFS(Transakce!$H128,Transakce!$L128,AD$3)</f>
        <v>0</v>
      </c>
      <c r="AE116" s="113">
        <f>SUMIFS(Transakce!$G128,Transakce!$K128,AE$3)+SUMIFS(Transakce!$H128,Transakce!$L128,AE$3)</f>
        <v>0</v>
      </c>
      <c r="AF116" s="113">
        <f>SUMIFS(Transakce!$G128,Transakce!$K128,AF$3)+SUMIFS(Transakce!$H128,Transakce!$L128,AF$3)</f>
        <v>0</v>
      </c>
      <c r="AG116" s="113">
        <f>SUMIFS(Transakce!$G128,Transakce!$K128,AG$3)+SUMIFS(Transakce!$H128,Transakce!$L128,AG$3)</f>
        <v>0</v>
      </c>
      <c r="AH116" s="123">
        <f>SUMIFS(Transakce!$G128,Transakce!$K128,AH$3)+SUMIFS(Transakce!$H128,Transakce!$L128,AH$3)</f>
        <v>0</v>
      </c>
    </row>
    <row r="117" spans="1:34" hidden="1">
      <c r="A117" s="122">
        <f>Transakce!A129</f>
        <v>0</v>
      </c>
      <c r="B117" s="115" t="str">
        <f>IF(ISTEXT(Transakce!B129),Transakce!B129,"")</f>
        <v/>
      </c>
      <c r="C117" s="116">
        <f>Transakce!C129</f>
        <v>0</v>
      </c>
      <c r="D117" s="127" t="str">
        <f>IF(ISTEXT(Transakce!D129),Transakce!D129,"")</f>
        <v/>
      </c>
      <c r="E117" s="127" t="str">
        <f>IF(ISTEXT(Transakce!E129),Transakce!E129,"")</f>
        <v/>
      </c>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23"/>
    </row>
    <row r="118" spans="1:34">
      <c r="A118" s="122">
        <f>Transakce!A130</f>
        <v>0</v>
      </c>
      <c r="B118" s="115" t="str">
        <f>IF(ISTEXT(Transakce!B130),Transakce!B130,"")</f>
        <v/>
      </c>
      <c r="C118" s="116">
        <f>Transakce!C130</f>
        <v>0</v>
      </c>
      <c r="D118" s="127" t="str">
        <f>IF(ISTEXT(Transakce!D130),Transakce!D130,"")</f>
        <v/>
      </c>
      <c r="E118" s="127" t="str">
        <f>IF(ISTEXT(Transakce!E130),Transakce!E130,"")</f>
        <v/>
      </c>
      <c r="F118" s="113">
        <f>Transakce!F130</f>
        <v>0</v>
      </c>
      <c r="G118" s="113">
        <f>Transakce!I130</f>
        <v>0</v>
      </c>
      <c r="H118" s="113">
        <f>SUMIFS(Transakce!$G130,Transakce!$K130,H$3)+SUMIFS(Transakce!$H130,Transakce!$L130,H$3)</f>
        <v>0</v>
      </c>
      <c r="I118" s="113">
        <f>SUMIFS(Transakce!$G130,Transakce!$K130,I$3)+SUMIFS(Transakce!$H130,Transakce!$L130,I$3)</f>
        <v>0</v>
      </c>
      <c r="J118" s="113">
        <f>SUMIFS(Transakce!$G130,Transakce!$K130,J$3)+SUMIFS(Transakce!$H130,Transakce!$L130,J$3)</f>
        <v>0</v>
      </c>
      <c r="K118" s="113">
        <f>SUMIFS(Transakce!$G130,Transakce!$K130,K$3)+SUMIFS(Transakce!$H130,Transakce!$L130,K$3)</f>
        <v>0</v>
      </c>
      <c r="L118" s="113">
        <f>SUMIFS(Transakce!$G130,Transakce!$K130,L$3)+SUMIFS(Transakce!$H130,Transakce!$L130,L$3)</f>
        <v>0</v>
      </c>
      <c r="M118" s="113">
        <f>SUMIFS(Transakce!$G130,Transakce!$K130,M$3)+SUMIFS(Transakce!$H130,Transakce!$L130,M$3)</f>
        <v>0</v>
      </c>
      <c r="N118" s="113">
        <f>SUMIFS(Transakce!$G130,Transakce!$K130,N$3)+SUMIFS(Transakce!$H130,Transakce!$L130,N$3)</f>
        <v>0</v>
      </c>
      <c r="O118" s="113">
        <f>SUMIFS(Transakce!$G130,Transakce!$K130,O$3)+SUMIFS(Transakce!$H130,Transakce!$L130,O$3)</f>
        <v>0</v>
      </c>
      <c r="P118" s="113">
        <f>SUMIFS(Transakce!$G130,Transakce!$K130,P$3)+SUMIFS(Transakce!$H130,Transakce!$L130,P$3)</f>
        <v>0</v>
      </c>
      <c r="Q118" s="113">
        <f>SUMIFS(Transakce!$G130,Transakce!$K130,Q$3)+SUMIFS(Transakce!$H130,Transakce!$L130,Q$3)</f>
        <v>0</v>
      </c>
      <c r="R118" s="113">
        <f>SUMIFS(Transakce!$G130,Transakce!$K130,R$3)+SUMIFS(Transakce!$H130,Transakce!$L130,R$3)</f>
        <v>0</v>
      </c>
      <c r="S118" s="113">
        <f>SUMIFS(Transakce!$G130,Transakce!$K130,S$3)+SUMIFS(Transakce!$H130,Transakce!$L130,S$3)</f>
        <v>0</v>
      </c>
      <c r="T118" s="113">
        <f>SUMIFS(Transakce!$G130,Transakce!$K130,T$3)+SUMIFS(Transakce!$H130,Transakce!$L130,T$3)</f>
        <v>0</v>
      </c>
      <c r="U118" s="113">
        <f>SUMIFS(Transakce!$G130,Transakce!$K130,U$3)+SUMIFS(Transakce!$H130,Transakce!$L130,U$3)</f>
        <v>0</v>
      </c>
      <c r="V118" s="113">
        <f>SUMIFS(Transakce!$G130,Transakce!$K130,V$3)+SUMIFS(Transakce!$H130,Transakce!$L130,V$3)</f>
        <v>0</v>
      </c>
      <c r="W118" s="113">
        <f>SUMIFS(Transakce!$G130,Transakce!$K130,W$3)+SUMIFS(Transakce!$H130,Transakce!$L130,W$3)</f>
        <v>0</v>
      </c>
      <c r="X118" s="113">
        <f>SUMIFS(Transakce!$G130,Transakce!$K130,X$3)+SUMIFS(Transakce!$H130,Transakce!$L130,X$3)</f>
        <v>0</v>
      </c>
      <c r="Y118" s="113">
        <f>SUMIFS(Transakce!$G130,Transakce!$K130,Y$3)+SUMIFS(Transakce!$H130,Transakce!$L130,Y$3)</f>
        <v>0</v>
      </c>
      <c r="Z118" s="113">
        <f>SUMIFS(Transakce!$G130,Transakce!$K130,Z$3)+SUMIFS(Transakce!$H130,Transakce!$L130,Z$3)</f>
        <v>0</v>
      </c>
      <c r="AA118" s="113">
        <f>SUMIFS(Transakce!$G130,Transakce!$K130,AA$3)+SUMIFS(Transakce!$H130,Transakce!$L130,AA$3)</f>
        <v>0</v>
      </c>
      <c r="AB118" s="113">
        <f>SUMIFS(Transakce!$G130,Transakce!$K130,AB$3)+SUMIFS(Transakce!$H130,Transakce!$L130,AB$3)</f>
        <v>0</v>
      </c>
      <c r="AC118" s="113">
        <f>SUMIFS(Transakce!$G130,Transakce!$K130,AC$3)+SUMIFS(Transakce!$H130,Transakce!$L130,AC$3)</f>
        <v>0</v>
      </c>
      <c r="AD118" s="113">
        <f>SUMIFS(Transakce!$G130,Transakce!$K130,AD$3)+SUMIFS(Transakce!$H130,Transakce!$L130,AD$3)</f>
        <v>0</v>
      </c>
      <c r="AE118" s="113">
        <f>SUMIFS(Transakce!$G130,Transakce!$K130,AE$3)+SUMIFS(Transakce!$H130,Transakce!$L130,AE$3)</f>
        <v>0</v>
      </c>
      <c r="AF118" s="113">
        <f>SUMIFS(Transakce!$G130,Transakce!$K130,AF$3)+SUMIFS(Transakce!$H130,Transakce!$L130,AF$3)</f>
        <v>0</v>
      </c>
      <c r="AG118" s="113">
        <f>SUMIFS(Transakce!$G130,Transakce!$K130,AG$3)+SUMIFS(Transakce!$H130,Transakce!$L130,AG$3)</f>
        <v>0</v>
      </c>
      <c r="AH118" s="123">
        <f>SUMIFS(Transakce!$G130,Transakce!$K130,AH$3)+SUMIFS(Transakce!$H130,Transakce!$L130,AH$3)</f>
        <v>0</v>
      </c>
    </row>
    <row r="119" spans="1:34" hidden="1">
      <c r="A119" s="122">
        <f>Transakce!A131</f>
        <v>0</v>
      </c>
      <c r="B119" s="115" t="str">
        <f>IF(ISTEXT(Transakce!B131),Transakce!B131,"")</f>
        <v/>
      </c>
      <c r="C119" s="116">
        <f>Transakce!C131</f>
        <v>0</v>
      </c>
      <c r="D119" s="127" t="str">
        <f>IF(ISTEXT(Transakce!D131),Transakce!D131,"")</f>
        <v/>
      </c>
      <c r="E119" s="127" t="str">
        <f>IF(ISTEXT(Transakce!E131),Transakce!E131,"")</f>
        <v/>
      </c>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23"/>
    </row>
    <row r="120" spans="1:34">
      <c r="A120" s="122">
        <f>Transakce!A132</f>
        <v>0</v>
      </c>
      <c r="B120" s="115" t="str">
        <f>IF(ISTEXT(Transakce!B132),Transakce!B132,"")</f>
        <v/>
      </c>
      <c r="C120" s="116">
        <f>Transakce!C132</f>
        <v>0</v>
      </c>
      <c r="D120" s="127" t="str">
        <f>IF(ISTEXT(Transakce!D132),Transakce!D132,"")</f>
        <v/>
      </c>
      <c r="E120" s="127" t="str">
        <f>IF(ISTEXT(Transakce!E132),Transakce!E132,"")</f>
        <v/>
      </c>
      <c r="F120" s="113">
        <f>Transakce!F132</f>
        <v>0</v>
      </c>
      <c r="G120" s="113">
        <f>Transakce!I132</f>
        <v>0</v>
      </c>
      <c r="H120" s="113">
        <f>SUMIFS(Transakce!$G132,Transakce!$K132,H$3)+SUMIFS(Transakce!$H132,Transakce!$L132,H$3)</f>
        <v>0</v>
      </c>
      <c r="I120" s="113">
        <f>SUMIFS(Transakce!$G132,Transakce!$K132,I$3)+SUMIFS(Transakce!$H132,Transakce!$L132,I$3)</f>
        <v>0</v>
      </c>
      <c r="J120" s="113">
        <f>SUMIFS(Transakce!$G132,Transakce!$K132,J$3)+SUMIFS(Transakce!$H132,Transakce!$L132,J$3)</f>
        <v>0</v>
      </c>
      <c r="K120" s="113">
        <f>SUMIFS(Transakce!$G132,Transakce!$K132,K$3)+SUMIFS(Transakce!$H132,Transakce!$L132,K$3)</f>
        <v>0</v>
      </c>
      <c r="L120" s="113">
        <f>SUMIFS(Transakce!$G132,Transakce!$K132,L$3)+SUMIFS(Transakce!$H132,Transakce!$L132,L$3)</f>
        <v>0</v>
      </c>
      <c r="M120" s="113">
        <f>SUMIFS(Transakce!$G132,Transakce!$K132,M$3)+SUMIFS(Transakce!$H132,Transakce!$L132,M$3)</f>
        <v>0</v>
      </c>
      <c r="N120" s="113">
        <f>SUMIFS(Transakce!$G132,Transakce!$K132,N$3)+SUMIFS(Transakce!$H132,Transakce!$L132,N$3)</f>
        <v>0</v>
      </c>
      <c r="O120" s="113">
        <f>SUMIFS(Transakce!$G132,Transakce!$K132,O$3)+SUMIFS(Transakce!$H132,Transakce!$L132,O$3)</f>
        <v>0</v>
      </c>
      <c r="P120" s="113">
        <f>SUMIFS(Transakce!$G132,Transakce!$K132,P$3)+SUMIFS(Transakce!$H132,Transakce!$L132,P$3)</f>
        <v>0</v>
      </c>
      <c r="Q120" s="113">
        <f>SUMIFS(Transakce!$G132,Transakce!$K132,Q$3)+SUMIFS(Transakce!$H132,Transakce!$L132,Q$3)</f>
        <v>0</v>
      </c>
      <c r="R120" s="113">
        <f>SUMIFS(Transakce!$G132,Transakce!$K132,R$3)+SUMIFS(Transakce!$H132,Transakce!$L132,R$3)</f>
        <v>0</v>
      </c>
      <c r="S120" s="113">
        <f>SUMIFS(Transakce!$G132,Transakce!$K132,S$3)+SUMIFS(Transakce!$H132,Transakce!$L132,S$3)</f>
        <v>0</v>
      </c>
      <c r="T120" s="113">
        <f>SUMIFS(Transakce!$G132,Transakce!$K132,T$3)+SUMIFS(Transakce!$H132,Transakce!$L132,T$3)</f>
        <v>0</v>
      </c>
      <c r="U120" s="113">
        <f>SUMIFS(Transakce!$G132,Transakce!$K132,U$3)+SUMIFS(Transakce!$H132,Transakce!$L132,U$3)</f>
        <v>0</v>
      </c>
      <c r="V120" s="113">
        <f>SUMIFS(Transakce!$G132,Transakce!$K132,V$3)+SUMIFS(Transakce!$H132,Transakce!$L132,V$3)</f>
        <v>0</v>
      </c>
      <c r="W120" s="113">
        <f>SUMIFS(Transakce!$G132,Transakce!$K132,W$3)+SUMIFS(Transakce!$H132,Transakce!$L132,W$3)</f>
        <v>0</v>
      </c>
      <c r="X120" s="113">
        <f>SUMIFS(Transakce!$G132,Transakce!$K132,X$3)+SUMIFS(Transakce!$H132,Transakce!$L132,X$3)</f>
        <v>0</v>
      </c>
      <c r="Y120" s="113">
        <f>SUMIFS(Transakce!$G132,Transakce!$K132,Y$3)+SUMIFS(Transakce!$H132,Transakce!$L132,Y$3)</f>
        <v>0</v>
      </c>
      <c r="Z120" s="113">
        <f>SUMIFS(Transakce!$G132,Transakce!$K132,Z$3)+SUMIFS(Transakce!$H132,Transakce!$L132,Z$3)</f>
        <v>0</v>
      </c>
      <c r="AA120" s="113">
        <f>SUMIFS(Transakce!$G132,Transakce!$K132,AA$3)+SUMIFS(Transakce!$H132,Transakce!$L132,AA$3)</f>
        <v>0</v>
      </c>
      <c r="AB120" s="113">
        <f>SUMIFS(Transakce!$G132,Transakce!$K132,AB$3)+SUMIFS(Transakce!$H132,Transakce!$L132,AB$3)</f>
        <v>0</v>
      </c>
      <c r="AC120" s="113">
        <f>SUMIFS(Transakce!$G132,Transakce!$K132,AC$3)+SUMIFS(Transakce!$H132,Transakce!$L132,AC$3)</f>
        <v>0</v>
      </c>
      <c r="AD120" s="113">
        <f>SUMIFS(Transakce!$G132,Transakce!$K132,AD$3)+SUMIFS(Transakce!$H132,Transakce!$L132,AD$3)</f>
        <v>0</v>
      </c>
      <c r="AE120" s="113">
        <f>SUMIFS(Transakce!$G132,Transakce!$K132,AE$3)+SUMIFS(Transakce!$H132,Transakce!$L132,AE$3)</f>
        <v>0</v>
      </c>
      <c r="AF120" s="113">
        <f>SUMIFS(Transakce!$G132,Transakce!$K132,AF$3)+SUMIFS(Transakce!$H132,Transakce!$L132,AF$3)</f>
        <v>0</v>
      </c>
      <c r="AG120" s="113">
        <f>SUMIFS(Transakce!$G132,Transakce!$K132,AG$3)+SUMIFS(Transakce!$H132,Transakce!$L132,AG$3)</f>
        <v>0</v>
      </c>
      <c r="AH120" s="123">
        <f>SUMIFS(Transakce!$G132,Transakce!$K132,AH$3)+SUMIFS(Transakce!$H132,Transakce!$L132,AH$3)</f>
        <v>0</v>
      </c>
    </row>
    <row r="121" spans="1:34" hidden="1">
      <c r="A121" s="122">
        <f>Transakce!A133</f>
        <v>0</v>
      </c>
      <c r="B121" s="115" t="str">
        <f>IF(ISTEXT(Transakce!B133),Transakce!B133,"")</f>
        <v/>
      </c>
      <c r="C121" s="116">
        <f>Transakce!C133</f>
        <v>0</v>
      </c>
      <c r="D121" s="127" t="str">
        <f>IF(ISTEXT(Transakce!D133),Transakce!D133,"")</f>
        <v/>
      </c>
      <c r="E121" s="127" t="str">
        <f>IF(ISTEXT(Transakce!E133),Transakce!E133,"")</f>
        <v/>
      </c>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23"/>
    </row>
    <row r="122" spans="1:34">
      <c r="A122" s="122">
        <f>Transakce!A134</f>
        <v>0</v>
      </c>
      <c r="B122" s="115" t="str">
        <f>IF(ISTEXT(Transakce!B134),Transakce!B134,"")</f>
        <v/>
      </c>
      <c r="C122" s="116">
        <f>Transakce!C134</f>
        <v>0</v>
      </c>
      <c r="D122" s="127" t="str">
        <f>IF(ISTEXT(Transakce!D134),Transakce!D134,"")</f>
        <v/>
      </c>
      <c r="E122" s="127" t="str">
        <f>IF(ISTEXT(Transakce!E134),Transakce!E134,"")</f>
        <v/>
      </c>
      <c r="F122" s="113">
        <f>Transakce!F134</f>
        <v>0</v>
      </c>
      <c r="G122" s="113">
        <f>Transakce!I134</f>
        <v>0</v>
      </c>
      <c r="H122" s="113">
        <f>SUMIFS(Transakce!$G134,Transakce!$K134,H$3)+SUMIFS(Transakce!$H134,Transakce!$L134,H$3)</f>
        <v>0</v>
      </c>
      <c r="I122" s="113">
        <f>SUMIFS(Transakce!$G134,Transakce!$K134,I$3)+SUMIFS(Transakce!$H134,Transakce!$L134,I$3)</f>
        <v>0</v>
      </c>
      <c r="J122" s="113">
        <f>SUMIFS(Transakce!$G134,Transakce!$K134,J$3)+SUMIFS(Transakce!$H134,Transakce!$L134,J$3)</f>
        <v>0</v>
      </c>
      <c r="K122" s="113">
        <f>SUMIFS(Transakce!$G134,Transakce!$K134,K$3)+SUMIFS(Transakce!$H134,Transakce!$L134,K$3)</f>
        <v>0</v>
      </c>
      <c r="L122" s="113">
        <f>SUMIFS(Transakce!$G134,Transakce!$K134,L$3)+SUMIFS(Transakce!$H134,Transakce!$L134,L$3)</f>
        <v>0</v>
      </c>
      <c r="M122" s="113">
        <f>SUMIFS(Transakce!$G134,Transakce!$K134,M$3)+SUMIFS(Transakce!$H134,Transakce!$L134,M$3)</f>
        <v>0</v>
      </c>
      <c r="N122" s="113">
        <f>SUMIFS(Transakce!$G134,Transakce!$K134,N$3)+SUMIFS(Transakce!$H134,Transakce!$L134,N$3)</f>
        <v>0</v>
      </c>
      <c r="O122" s="113">
        <f>SUMIFS(Transakce!$G134,Transakce!$K134,O$3)+SUMIFS(Transakce!$H134,Transakce!$L134,O$3)</f>
        <v>0</v>
      </c>
      <c r="P122" s="113">
        <f>SUMIFS(Transakce!$G134,Transakce!$K134,P$3)+SUMIFS(Transakce!$H134,Transakce!$L134,P$3)</f>
        <v>0</v>
      </c>
      <c r="Q122" s="113">
        <f>SUMIFS(Transakce!$G134,Transakce!$K134,Q$3)+SUMIFS(Transakce!$H134,Transakce!$L134,Q$3)</f>
        <v>0</v>
      </c>
      <c r="R122" s="113">
        <f>SUMIFS(Transakce!$G134,Transakce!$K134,R$3)+SUMIFS(Transakce!$H134,Transakce!$L134,R$3)</f>
        <v>0</v>
      </c>
      <c r="S122" s="113">
        <f>SUMIFS(Transakce!$G134,Transakce!$K134,S$3)+SUMIFS(Transakce!$H134,Transakce!$L134,S$3)</f>
        <v>0</v>
      </c>
      <c r="T122" s="113">
        <f>SUMIFS(Transakce!$G134,Transakce!$K134,T$3)+SUMIFS(Transakce!$H134,Transakce!$L134,T$3)</f>
        <v>0</v>
      </c>
      <c r="U122" s="113">
        <f>SUMIFS(Transakce!$G134,Transakce!$K134,U$3)+SUMIFS(Transakce!$H134,Transakce!$L134,U$3)</f>
        <v>0</v>
      </c>
      <c r="V122" s="113">
        <f>SUMIFS(Transakce!$G134,Transakce!$K134,V$3)+SUMIFS(Transakce!$H134,Transakce!$L134,V$3)</f>
        <v>0</v>
      </c>
      <c r="W122" s="113">
        <f>SUMIFS(Transakce!$G134,Transakce!$K134,W$3)+SUMIFS(Transakce!$H134,Transakce!$L134,W$3)</f>
        <v>0</v>
      </c>
      <c r="X122" s="113">
        <f>SUMIFS(Transakce!$G134,Transakce!$K134,X$3)+SUMIFS(Transakce!$H134,Transakce!$L134,X$3)</f>
        <v>0</v>
      </c>
      <c r="Y122" s="113">
        <f>SUMIFS(Transakce!$G134,Transakce!$K134,Y$3)+SUMIFS(Transakce!$H134,Transakce!$L134,Y$3)</f>
        <v>0</v>
      </c>
      <c r="Z122" s="113">
        <f>SUMIFS(Transakce!$G134,Transakce!$K134,Z$3)+SUMIFS(Transakce!$H134,Transakce!$L134,Z$3)</f>
        <v>0</v>
      </c>
      <c r="AA122" s="113">
        <f>SUMIFS(Transakce!$G134,Transakce!$K134,AA$3)+SUMIFS(Transakce!$H134,Transakce!$L134,AA$3)</f>
        <v>0</v>
      </c>
      <c r="AB122" s="113">
        <f>SUMIFS(Transakce!$G134,Transakce!$K134,AB$3)+SUMIFS(Transakce!$H134,Transakce!$L134,AB$3)</f>
        <v>0</v>
      </c>
      <c r="AC122" s="113">
        <f>SUMIFS(Transakce!$G134,Transakce!$K134,AC$3)+SUMIFS(Transakce!$H134,Transakce!$L134,AC$3)</f>
        <v>0</v>
      </c>
      <c r="AD122" s="113">
        <f>SUMIFS(Transakce!$G134,Transakce!$K134,AD$3)+SUMIFS(Transakce!$H134,Transakce!$L134,AD$3)</f>
        <v>0</v>
      </c>
      <c r="AE122" s="113">
        <f>SUMIFS(Transakce!$G134,Transakce!$K134,AE$3)+SUMIFS(Transakce!$H134,Transakce!$L134,AE$3)</f>
        <v>0</v>
      </c>
      <c r="AF122" s="113">
        <f>SUMIFS(Transakce!$G134,Transakce!$K134,AF$3)+SUMIFS(Transakce!$H134,Transakce!$L134,AF$3)</f>
        <v>0</v>
      </c>
      <c r="AG122" s="113">
        <f>SUMIFS(Transakce!$G134,Transakce!$K134,AG$3)+SUMIFS(Transakce!$H134,Transakce!$L134,AG$3)</f>
        <v>0</v>
      </c>
      <c r="AH122" s="123">
        <f>SUMIFS(Transakce!$G134,Transakce!$K134,AH$3)+SUMIFS(Transakce!$H134,Transakce!$L134,AH$3)</f>
        <v>0</v>
      </c>
    </row>
    <row r="123" spans="1:34" hidden="1">
      <c r="A123" s="122">
        <f>Transakce!A135</f>
        <v>0</v>
      </c>
      <c r="B123" s="115" t="str">
        <f>IF(ISTEXT(Transakce!B135),Transakce!B135,"")</f>
        <v/>
      </c>
      <c r="C123" s="116">
        <f>Transakce!C135</f>
        <v>0</v>
      </c>
      <c r="D123" s="127" t="str">
        <f>IF(ISTEXT(Transakce!D135),Transakce!D135,"")</f>
        <v/>
      </c>
      <c r="E123" s="127" t="str">
        <f>IF(ISTEXT(Transakce!E135),Transakce!E135,"")</f>
        <v/>
      </c>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23"/>
    </row>
    <row r="124" spans="1:34">
      <c r="A124" s="122">
        <f>Transakce!A136</f>
        <v>0</v>
      </c>
      <c r="B124" s="115" t="str">
        <f>IF(ISTEXT(Transakce!B136),Transakce!B136,"")</f>
        <v/>
      </c>
      <c r="C124" s="116">
        <f>Transakce!C136</f>
        <v>0</v>
      </c>
      <c r="D124" s="127" t="str">
        <f>IF(ISTEXT(Transakce!D136),Transakce!D136,"")</f>
        <v/>
      </c>
      <c r="E124" s="127" t="str">
        <f>IF(ISTEXT(Transakce!E136),Transakce!E136,"")</f>
        <v/>
      </c>
      <c r="F124" s="113">
        <f>Transakce!F136</f>
        <v>0</v>
      </c>
      <c r="G124" s="113">
        <f>Transakce!I136</f>
        <v>0</v>
      </c>
      <c r="H124" s="113">
        <f>SUMIFS(Transakce!$G136,Transakce!$K136,H$3)+SUMIFS(Transakce!$H136,Transakce!$L136,H$3)</f>
        <v>0</v>
      </c>
      <c r="I124" s="113">
        <f>SUMIFS(Transakce!$G136,Transakce!$K136,I$3)+SUMIFS(Transakce!$H136,Transakce!$L136,I$3)</f>
        <v>0</v>
      </c>
      <c r="J124" s="113">
        <f>SUMIFS(Transakce!$G136,Transakce!$K136,J$3)+SUMIFS(Transakce!$H136,Transakce!$L136,J$3)</f>
        <v>0</v>
      </c>
      <c r="K124" s="113">
        <f>SUMIFS(Transakce!$G136,Transakce!$K136,K$3)+SUMIFS(Transakce!$H136,Transakce!$L136,K$3)</f>
        <v>0</v>
      </c>
      <c r="L124" s="113">
        <f>SUMIFS(Transakce!$G136,Transakce!$K136,L$3)+SUMIFS(Transakce!$H136,Transakce!$L136,L$3)</f>
        <v>0</v>
      </c>
      <c r="M124" s="113">
        <f>SUMIFS(Transakce!$G136,Transakce!$K136,M$3)+SUMIFS(Transakce!$H136,Transakce!$L136,M$3)</f>
        <v>0</v>
      </c>
      <c r="N124" s="113">
        <f>SUMIFS(Transakce!$G136,Transakce!$K136,N$3)+SUMIFS(Transakce!$H136,Transakce!$L136,N$3)</f>
        <v>0</v>
      </c>
      <c r="O124" s="113">
        <f>SUMIFS(Transakce!$G136,Transakce!$K136,O$3)+SUMIFS(Transakce!$H136,Transakce!$L136,O$3)</f>
        <v>0</v>
      </c>
      <c r="P124" s="113">
        <f>SUMIFS(Transakce!$G136,Transakce!$K136,P$3)+SUMIFS(Transakce!$H136,Transakce!$L136,P$3)</f>
        <v>0</v>
      </c>
      <c r="Q124" s="113">
        <f>SUMIFS(Transakce!$G136,Transakce!$K136,Q$3)+SUMIFS(Transakce!$H136,Transakce!$L136,Q$3)</f>
        <v>0</v>
      </c>
      <c r="R124" s="113">
        <f>SUMIFS(Transakce!$G136,Transakce!$K136,R$3)+SUMIFS(Transakce!$H136,Transakce!$L136,R$3)</f>
        <v>0</v>
      </c>
      <c r="S124" s="113">
        <f>SUMIFS(Transakce!$G136,Transakce!$K136,S$3)+SUMIFS(Transakce!$H136,Transakce!$L136,S$3)</f>
        <v>0</v>
      </c>
      <c r="T124" s="113">
        <f>SUMIFS(Transakce!$G136,Transakce!$K136,T$3)+SUMIFS(Transakce!$H136,Transakce!$L136,T$3)</f>
        <v>0</v>
      </c>
      <c r="U124" s="113">
        <f>SUMIFS(Transakce!$G136,Transakce!$K136,U$3)+SUMIFS(Transakce!$H136,Transakce!$L136,U$3)</f>
        <v>0</v>
      </c>
      <c r="V124" s="113">
        <f>SUMIFS(Transakce!$G136,Transakce!$K136,V$3)+SUMIFS(Transakce!$H136,Transakce!$L136,V$3)</f>
        <v>0</v>
      </c>
      <c r="W124" s="113">
        <f>SUMIFS(Transakce!$G136,Transakce!$K136,W$3)+SUMIFS(Transakce!$H136,Transakce!$L136,W$3)</f>
        <v>0</v>
      </c>
      <c r="X124" s="113">
        <f>SUMIFS(Transakce!$G136,Transakce!$K136,X$3)+SUMIFS(Transakce!$H136,Transakce!$L136,X$3)</f>
        <v>0</v>
      </c>
      <c r="Y124" s="113">
        <f>SUMIFS(Transakce!$G136,Transakce!$K136,Y$3)+SUMIFS(Transakce!$H136,Transakce!$L136,Y$3)</f>
        <v>0</v>
      </c>
      <c r="Z124" s="113">
        <f>SUMIFS(Transakce!$G136,Transakce!$K136,Z$3)+SUMIFS(Transakce!$H136,Transakce!$L136,Z$3)</f>
        <v>0</v>
      </c>
      <c r="AA124" s="113">
        <f>SUMIFS(Transakce!$G136,Transakce!$K136,AA$3)+SUMIFS(Transakce!$H136,Transakce!$L136,AA$3)</f>
        <v>0</v>
      </c>
      <c r="AB124" s="113">
        <f>SUMIFS(Transakce!$G136,Transakce!$K136,AB$3)+SUMIFS(Transakce!$H136,Transakce!$L136,AB$3)</f>
        <v>0</v>
      </c>
      <c r="AC124" s="113">
        <f>SUMIFS(Transakce!$G136,Transakce!$K136,AC$3)+SUMIFS(Transakce!$H136,Transakce!$L136,AC$3)</f>
        <v>0</v>
      </c>
      <c r="AD124" s="113">
        <f>SUMIFS(Transakce!$G136,Transakce!$K136,AD$3)+SUMIFS(Transakce!$H136,Transakce!$L136,AD$3)</f>
        <v>0</v>
      </c>
      <c r="AE124" s="113">
        <f>SUMIFS(Transakce!$G136,Transakce!$K136,AE$3)+SUMIFS(Transakce!$H136,Transakce!$L136,AE$3)</f>
        <v>0</v>
      </c>
      <c r="AF124" s="113">
        <f>SUMIFS(Transakce!$G136,Transakce!$K136,AF$3)+SUMIFS(Transakce!$H136,Transakce!$L136,AF$3)</f>
        <v>0</v>
      </c>
      <c r="AG124" s="113">
        <f>SUMIFS(Transakce!$G136,Transakce!$K136,AG$3)+SUMIFS(Transakce!$H136,Transakce!$L136,AG$3)</f>
        <v>0</v>
      </c>
      <c r="AH124" s="123">
        <f>SUMIFS(Transakce!$G136,Transakce!$K136,AH$3)+SUMIFS(Transakce!$H136,Transakce!$L136,AH$3)</f>
        <v>0</v>
      </c>
    </row>
    <row r="125" spans="1:34" hidden="1">
      <c r="A125" s="122">
        <f>Transakce!A137</f>
        <v>0</v>
      </c>
      <c r="B125" s="115" t="str">
        <f>IF(ISTEXT(Transakce!B137),Transakce!B137,"")</f>
        <v/>
      </c>
      <c r="C125" s="116">
        <f>Transakce!C137</f>
        <v>0</v>
      </c>
      <c r="D125" s="127" t="str">
        <f>IF(ISTEXT(Transakce!D137),Transakce!D137,"")</f>
        <v/>
      </c>
      <c r="E125" s="127" t="str">
        <f>IF(ISTEXT(Transakce!E137),Transakce!E137,"")</f>
        <v/>
      </c>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23"/>
    </row>
    <row r="126" spans="1:34">
      <c r="A126" s="122">
        <f>Transakce!A138</f>
        <v>0</v>
      </c>
      <c r="B126" s="115" t="str">
        <f>IF(ISTEXT(Transakce!B138),Transakce!B138,"")</f>
        <v/>
      </c>
      <c r="C126" s="116">
        <f>Transakce!C138</f>
        <v>0</v>
      </c>
      <c r="D126" s="127" t="str">
        <f>IF(ISTEXT(Transakce!D138),Transakce!D138,"")</f>
        <v/>
      </c>
      <c r="E126" s="127" t="str">
        <f>IF(ISTEXT(Transakce!E138),Transakce!E138,"")</f>
        <v/>
      </c>
      <c r="F126" s="113">
        <f>Transakce!F138</f>
        <v>0</v>
      </c>
      <c r="G126" s="113">
        <f>Transakce!I138</f>
        <v>0</v>
      </c>
      <c r="H126" s="113">
        <f>SUMIFS(Transakce!$G138,Transakce!$K138,H$3)+SUMIFS(Transakce!$H138,Transakce!$L138,H$3)</f>
        <v>0</v>
      </c>
      <c r="I126" s="113">
        <f>SUMIFS(Transakce!$G138,Transakce!$K138,I$3)+SUMIFS(Transakce!$H138,Transakce!$L138,I$3)</f>
        <v>0</v>
      </c>
      <c r="J126" s="113">
        <f>SUMIFS(Transakce!$G138,Transakce!$K138,J$3)+SUMIFS(Transakce!$H138,Transakce!$L138,J$3)</f>
        <v>0</v>
      </c>
      <c r="K126" s="113">
        <f>SUMIFS(Transakce!$G138,Transakce!$K138,K$3)+SUMIFS(Transakce!$H138,Transakce!$L138,K$3)</f>
        <v>0</v>
      </c>
      <c r="L126" s="113">
        <f>SUMIFS(Transakce!$G138,Transakce!$K138,L$3)+SUMIFS(Transakce!$H138,Transakce!$L138,L$3)</f>
        <v>0</v>
      </c>
      <c r="M126" s="113">
        <f>SUMIFS(Transakce!$G138,Transakce!$K138,M$3)+SUMIFS(Transakce!$H138,Transakce!$L138,M$3)</f>
        <v>0</v>
      </c>
      <c r="N126" s="113">
        <f>SUMIFS(Transakce!$G138,Transakce!$K138,N$3)+SUMIFS(Transakce!$H138,Transakce!$L138,N$3)</f>
        <v>0</v>
      </c>
      <c r="O126" s="113">
        <f>SUMIFS(Transakce!$G138,Transakce!$K138,O$3)+SUMIFS(Transakce!$H138,Transakce!$L138,O$3)</f>
        <v>0</v>
      </c>
      <c r="P126" s="113">
        <f>SUMIFS(Transakce!$G138,Transakce!$K138,P$3)+SUMIFS(Transakce!$H138,Transakce!$L138,P$3)</f>
        <v>0</v>
      </c>
      <c r="Q126" s="113">
        <f>SUMIFS(Transakce!$G138,Transakce!$K138,Q$3)+SUMIFS(Transakce!$H138,Transakce!$L138,Q$3)</f>
        <v>0</v>
      </c>
      <c r="R126" s="113">
        <f>SUMIFS(Transakce!$G138,Transakce!$K138,R$3)+SUMIFS(Transakce!$H138,Transakce!$L138,R$3)</f>
        <v>0</v>
      </c>
      <c r="S126" s="113">
        <f>SUMIFS(Transakce!$G138,Transakce!$K138,S$3)+SUMIFS(Transakce!$H138,Transakce!$L138,S$3)</f>
        <v>0</v>
      </c>
      <c r="T126" s="113">
        <f>SUMIFS(Transakce!$G138,Transakce!$K138,T$3)+SUMIFS(Transakce!$H138,Transakce!$L138,T$3)</f>
        <v>0</v>
      </c>
      <c r="U126" s="113">
        <f>SUMIFS(Transakce!$G138,Transakce!$K138,U$3)+SUMIFS(Transakce!$H138,Transakce!$L138,U$3)</f>
        <v>0</v>
      </c>
      <c r="V126" s="113">
        <f>SUMIFS(Transakce!$G138,Transakce!$K138,V$3)+SUMIFS(Transakce!$H138,Transakce!$L138,V$3)</f>
        <v>0</v>
      </c>
      <c r="W126" s="113">
        <f>SUMIFS(Transakce!$G138,Transakce!$K138,W$3)+SUMIFS(Transakce!$H138,Transakce!$L138,W$3)</f>
        <v>0</v>
      </c>
      <c r="X126" s="113">
        <f>SUMIFS(Transakce!$G138,Transakce!$K138,X$3)+SUMIFS(Transakce!$H138,Transakce!$L138,X$3)</f>
        <v>0</v>
      </c>
      <c r="Y126" s="113">
        <f>SUMIFS(Transakce!$G138,Transakce!$K138,Y$3)+SUMIFS(Transakce!$H138,Transakce!$L138,Y$3)</f>
        <v>0</v>
      </c>
      <c r="Z126" s="113">
        <f>SUMIFS(Transakce!$G138,Transakce!$K138,Z$3)+SUMIFS(Transakce!$H138,Transakce!$L138,Z$3)</f>
        <v>0</v>
      </c>
      <c r="AA126" s="113">
        <f>SUMIFS(Transakce!$G138,Transakce!$K138,AA$3)+SUMIFS(Transakce!$H138,Transakce!$L138,AA$3)</f>
        <v>0</v>
      </c>
      <c r="AB126" s="113">
        <f>SUMIFS(Transakce!$G138,Transakce!$K138,AB$3)+SUMIFS(Transakce!$H138,Transakce!$L138,AB$3)</f>
        <v>0</v>
      </c>
      <c r="AC126" s="113">
        <f>SUMIFS(Transakce!$G138,Transakce!$K138,AC$3)+SUMIFS(Transakce!$H138,Transakce!$L138,AC$3)</f>
        <v>0</v>
      </c>
      <c r="AD126" s="113">
        <f>SUMIFS(Transakce!$G138,Transakce!$K138,AD$3)+SUMIFS(Transakce!$H138,Transakce!$L138,AD$3)</f>
        <v>0</v>
      </c>
      <c r="AE126" s="113">
        <f>SUMIFS(Transakce!$G138,Transakce!$K138,AE$3)+SUMIFS(Transakce!$H138,Transakce!$L138,AE$3)</f>
        <v>0</v>
      </c>
      <c r="AF126" s="113">
        <f>SUMIFS(Transakce!$G138,Transakce!$K138,AF$3)+SUMIFS(Transakce!$H138,Transakce!$L138,AF$3)</f>
        <v>0</v>
      </c>
      <c r="AG126" s="113">
        <f>SUMIFS(Transakce!$G138,Transakce!$K138,AG$3)+SUMIFS(Transakce!$H138,Transakce!$L138,AG$3)</f>
        <v>0</v>
      </c>
      <c r="AH126" s="123">
        <f>SUMIFS(Transakce!$G138,Transakce!$K138,AH$3)+SUMIFS(Transakce!$H138,Transakce!$L138,AH$3)</f>
        <v>0</v>
      </c>
    </row>
    <row r="127" spans="1:34" hidden="1">
      <c r="A127" s="122">
        <f>Transakce!A139</f>
        <v>0</v>
      </c>
      <c r="B127" s="115" t="str">
        <f>IF(ISTEXT(Transakce!B139),Transakce!B139,"")</f>
        <v/>
      </c>
      <c r="C127" s="116">
        <f>Transakce!C139</f>
        <v>0</v>
      </c>
      <c r="D127" s="127" t="str">
        <f>IF(ISTEXT(Transakce!D139),Transakce!D139,"")</f>
        <v/>
      </c>
      <c r="E127" s="127" t="str">
        <f>IF(ISTEXT(Transakce!E139),Transakce!E139,"")</f>
        <v/>
      </c>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23"/>
    </row>
    <row r="128" spans="1:34">
      <c r="A128" s="122">
        <f>Transakce!A140</f>
        <v>0</v>
      </c>
      <c r="B128" s="115" t="str">
        <f>IF(ISTEXT(Transakce!B140),Transakce!B140,"")</f>
        <v/>
      </c>
      <c r="C128" s="116">
        <f>Transakce!C140</f>
        <v>0</v>
      </c>
      <c r="D128" s="127" t="str">
        <f>IF(ISTEXT(Transakce!D140),Transakce!D140,"")</f>
        <v/>
      </c>
      <c r="E128" s="127" t="str">
        <f>IF(ISTEXT(Transakce!E140),Transakce!E140,"")</f>
        <v/>
      </c>
      <c r="F128" s="113">
        <f>Transakce!F140</f>
        <v>0</v>
      </c>
      <c r="G128" s="113">
        <f>Transakce!I140</f>
        <v>0</v>
      </c>
      <c r="H128" s="113">
        <f>SUMIFS(Transakce!$G140,Transakce!$K140,H$3)+SUMIFS(Transakce!$H140,Transakce!$L140,H$3)</f>
        <v>0</v>
      </c>
      <c r="I128" s="113">
        <f>SUMIFS(Transakce!$G140,Transakce!$K140,I$3)+SUMIFS(Transakce!$H140,Transakce!$L140,I$3)</f>
        <v>0</v>
      </c>
      <c r="J128" s="113">
        <f>SUMIFS(Transakce!$G140,Transakce!$K140,J$3)+SUMIFS(Transakce!$H140,Transakce!$L140,J$3)</f>
        <v>0</v>
      </c>
      <c r="K128" s="113">
        <f>SUMIFS(Transakce!$G140,Transakce!$K140,K$3)+SUMIFS(Transakce!$H140,Transakce!$L140,K$3)</f>
        <v>0</v>
      </c>
      <c r="L128" s="113">
        <f>SUMIFS(Transakce!$G140,Transakce!$K140,L$3)+SUMIFS(Transakce!$H140,Transakce!$L140,L$3)</f>
        <v>0</v>
      </c>
      <c r="M128" s="113">
        <f>SUMIFS(Transakce!$G140,Transakce!$K140,M$3)+SUMIFS(Transakce!$H140,Transakce!$L140,M$3)</f>
        <v>0</v>
      </c>
      <c r="N128" s="113">
        <f>SUMIFS(Transakce!$G140,Transakce!$K140,N$3)+SUMIFS(Transakce!$H140,Transakce!$L140,N$3)</f>
        <v>0</v>
      </c>
      <c r="O128" s="113">
        <f>SUMIFS(Transakce!$G140,Transakce!$K140,O$3)+SUMIFS(Transakce!$H140,Transakce!$L140,O$3)</f>
        <v>0</v>
      </c>
      <c r="P128" s="113">
        <f>SUMIFS(Transakce!$G140,Transakce!$K140,P$3)+SUMIFS(Transakce!$H140,Transakce!$L140,P$3)</f>
        <v>0</v>
      </c>
      <c r="Q128" s="113">
        <f>SUMIFS(Transakce!$G140,Transakce!$K140,Q$3)+SUMIFS(Transakce!$H140,Transakce!$L140,Q$3)</f>
        <v>0</v>
      </c>
      <c r="R128" s="113">
        <f>SUMIFS(Transakce!$G140,Transakce!$K140,R$3)+SUMIFS(Transakce!$H140,Transakce!$L140,R$3)</f>
        <v>0</v>
      </c>
      <c r="S128" s="113">
        <f>SUMIFS(Transakce!$G140,Transakce!$K140,S$3)+SUMIFS(Transakce!$H140,Transakce!$L140,S$3)</f>
        <v>0</v>
      </c>
      <c r="T128" s="113">
        <f>SUMIFS(Transakce!$G140,Transakce!$K140,T$3)+SUMIFS(Transakce!$H140,Transakce!$L140,T$3)</f>
        <v>0</v>
      </c>
      <c r="U128" s="113">
        <f>SUMIFS(Transakce!$G140,Transakce!$K140,U$3)+SUMIFS(Transakce!$H140,Transakce!$L140,U$3)</f>
        <v>0</v>
      </c>
      <c r="V128" s="113">
        <f>SUMIFS(Transakce!$G140,Transakce!$K140,V$3)+SUMIFS(Transakce!$H140,Transakce!$L140,V$3)</f>
        <v>0</v>
      </c>
      <c r="W128" s="113">
        <f>SUMIFS(Transakce!$G140,Transakce!$K140,W$3)+SUMIFS(Transakce!$H140,Transakce!$L140,W$3)</f>
        <v>0</v>
      </c>
      <c r="X128" s="113">
        <f>SUMIFS(Transakce!$G140,Transakce!$K140,X$3)+SUMIFS(Transakce!$H140,Transakce!$L140,X$3)</f>
        <v>0</v>
      </c>
      <c r="Y128" s="113">
        <f>SUMIFS(Transakce!$G140,Transakce!$K140,Y$3)+SUMIFS(Transakce!$H140,Transakce!$L140,Y$3)</f>
        <v>0</v>
      </c>
      <c r="Z128" s="113">
        <f>SUMIFS(Transakce!$G140,Transakce!$K140,Z$3)+SUMIFS(Transakce!$H140,Transakce!$L140,Z$3)</f>
        <v>0</v>
      </c>
      <c r="AA128" s="113">
        <f>SUMIFS(Transakce!$G140,Transakce!$K140,AA$3)+SUMIFS(Transakce!$H140,Transakce!$L140,AA$3)</f>
        <v>0</v>
      </c>
      <c r="AB128" s="113">
        <f>SUMIFS(Transakce!$G140,Transakce!$K140,AB$3)+SUMIFS(Transakce!$H140,Transakce!$L140,AB$3)</f>
        <v>0</v>
      </c>
      <c r="AC128" s="113">
        <f>SUMIFS(Transakce!$G140,Transakce!$K140,AC$3)+SUMIFS(Transakce!$H140,Transakce!$L140,AC$3)</f>
        <v>0</v>
      </c>
      <c r="AD128" s="113">
        <f>SUMIFS(Transakce!$G140,Transakce!$K140,AD$3)+SUMIFS(Transakce!$H140,Transakce!$L140,AD$3)</f>
        <v>0</v>
      </c>
      <c r="AE128" s="113">
        <f>SUMIFS(Transakce!$G140,Transakce!$K140,AE$3)+SUMIFS(Transakce!$H140,Transakce!$L140,AE$3)</f>
        <v>0</v>
      </c>
      <c r="AF128" s="113">
        <f>SUMIFS(Transakce!$G140,Transakce!$K140,AF$3)+SUMIFS(Transakce!$H140,Transakce!$L140,AF$3)</f>
        <v>0</v>
      </c>
      <c r="AG128" s="113">
        <f>SUMIFS(Transakce!$G140,Transakce!$K140,AG$3)+SUMIFS(Transakce!$H140,Transakce!$L140,AG$3)</f>
        <v>0</v>
      </c>
      <c r="AH128" s="123">
        <f>SUMIFS(Transakce!$G140,Transakce!$K140,AH$3)+SUMIFS(Transakce!$H140,Transakce!$L140,AH$3)</f>
        <v>0</v>
      </c>
    </row>
    <row r="129" spans="1:34" hidden="1">
      <c r="A129" s="122">
        <f>Transakce!A141</f>
        <v>0</v>
      </c>
      <c r="B129" s="115" t="str">
        <f>IF(ISTEXT(Transakce!B141),Transakce!B141,"")</f>
        <v/>
      </c>
      <c r="C129" s="116">
        <f>Transakce!C141</f>
        <v>0</v>
      </c>
      <c r="D129" s="127" t="str">
        <f>IF(ISTEXT(Transakce!D141),Transakce!D141,"")</f>
        <v/>
      </c>
      <c r="E129" s="127" t="str">
        <f>IF(ISTEXT(Transakce!E141),Transakce!E141,"")</f>
        <v/>
      </c>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23"/>
    </row>
    <row r="130" spans="1:34">
      <c r="A130" s="122">
        <f>Transakce!A142</f>
        <v>0</v>
      </c>
      <c r="B130" s="115" t="str">
        <f>IF(ISTEXT(Transakce!B142),Transakce!B142,"")</f>
        <v/>
      </c>
      <c r="C130" s="116">
        <f>Transakce!C142</f>
        <v>0</v>
      </c>
      <c r="D130" s="127" t="str">
        <f>IF(ISTEXT(Transakce!D142),Transakce!D142,"")</f>
        <v/>
      </c>
      <c r="E130" s="127" t="str">
        <f>IF(ISTEXT(Transakce!E142),Transakce!E142,"")</f>
        <v/>
      </c>
      <c r="F130" s="113">
        <f>Transakce!F142</f>
        <v>0</v>
      </c>
      <c r="G130" s="113">
        <f>Transakce!I142</f>
        <v>0</v>
      </c>
      <c r="H130" s="113">
        <f>SUMIFS(Transakce!$G142,Transakce!$K142,H$3)+SUMIFS(Transakce!$H142,Transakce!$L142,H$3)</f>
        <v>0</v>
      </c>
      <c r="I130" s="113">
        <f>SUMIFS(Transakce!$G142,Transakce!$K142,I$3)+SUMIFS(Transakce!$H142,Transakce!$L142,I$3)</f>
        <v>0</v>
      </c>
      <c r="J130" s="113">
        <f>SUMIFS(Transakce!$G142,Transakce!$K142,J$3)+SUMIFS(Transakce!$H142,Transakce!$L142,J$3)</f>
        <v>0</v>
      </c>
      <c r="K130" s="113">
        <f>SUMIFS(Transakce!$G142,Transakce!$K142,K$3)+SUMIFS(Transakce!$H142,Transakce!$L142,K$3)</f>
        <v>0</v>
      </c>
      <c r="L130" s="113">
        <f>SUMIFS(Transakce!$G142,Transakce!$K142,L$3)+SUMIFS(Transakce!$H142,Transakce!$L142,L$3)</f>
        <v>0</v>
      </c>
      <c r="M130" s="113">
        <f>SUMIFS(Transakce!$G142,Transakce!$K142,M$3)+SUMIFS(Transakce!$H142,Transakce!$L142,M$3)</f>
        <v>0</v>
      </c>
      <c r="N130" s="113">
        <f>SUMIFS(Transakce!$G142,Transakce!$K142,N$3)+SUMIFS(Transakce!$H142,Transakce!$L142,N$3)</f>
        <v>0</v>
      </c>
      <c r="O130" s="113">
        <f>SUMIFS(Transakce!$G142,Transakce!$K142,O$3)+SUMIFS(Transakce!$H142,Transakce!$L142,O$3)</f>
        <v>0</v>
      </c>
      <c r="P130" s="113">
        <f>SUMIFS(Transakce!$G142,Transakce!$K142,P$3)+SUMIFS(Transakce!$H142,Transakce!$L142,P$3)</f>
        <v>0</v>
      </c>
      <c r="Q130" s="113">
        <f>SUMIFS(Transakce!$G142,Transakce!$K142,Q$3)+SUMIFS(Transakce!$H142,Transakce!$L142,Q$3)</f>
        <v>0</v>
      </c>
      <c r="R130" s="113">
        <f>SUMIFS(Transakce!$G142,Transakce!$K142,R$3)+SUMIFS(Transakce!$H142,Transakce!$L142,R$3)</f>
        <v>0</v>
      </c>
      <c r="S130" s="113">
        <f>SUMIFS(Transakce!$G142,Transakce!$K142,S$3)+SUMIFS(Transakce!$H142,Transakce!$L142,S$3)</f>
        <v>0</v>
      </c>
      <c r="T130" s="113">
        <f>SUMIFS(Transakce!$G142,Transakce!$K142,T$3)+SUMIFS(Transakce!$H142,Transakce!$L142,T$3)</f>
        <v>0</v>
      </c>
      <c r="U130" s="113">
        <f>SUMIFS(Transakce!$G142,Transakce!$K142,U$3)+SUMIFS(Transakce!$H142,Transakce!$L142,U$3)</f>
        <v>0</v>
      </c>
      <c r="V130" s="113">
        <f>SUMIFS(Transakce!$G142,Transakce!$K142,V$3)+SUMIFS(Transakce!$H142,Transakce!$L142,V$3)</f>
        <v>0</v>
      </c>
      <c r="W130" s="113">
        <f>SUMIFS(Transakce!$G142,Transakce!$K142,W$3)+SUMIFS(Transakce!$H142,Transakce!$L142,W$3)</f>
        <v>0</v>
      </c>
      <c r="X130" s="113">
        <f>SUMIFS(Transakce!$G142,Transakce!$K142,X$3)+SUMIFS(Transakce!$H142,Transakce!$L142,X$3)</f>
        <v>0</v>
      </c>
      <c r="Y130" s="113">
        <f>SUMIFS(Transakce!$G142,Transakce!$K142,Y$3)+SUMIFS(Transakce!$H142,Transakce!$L142,Y$3)</f>
        <v>0</v>
      </c>
      <c r="Z130" s="113">
        <f>SUMIFS(Transakce!$G142,Transakce!$K142,Z$3)+SUMIFS(Transakce!$H142,Transakce!$L142,Z$3)</f>
        <v>0</v>
      </c>
      <c r="AA130" s="113">
        <f>SUMIFS(Transakce!$G142,Transakce!$K142,AA$3)+SUMIFS(Transakce!$H142,Transakce!$L142,AA$3)</f>
        <v>0</v>
      </c>
      <c r="AB130" s="113">
        <f>SUMIFS(Transakce!$G142,Transakce!$K142,AB$3)+SUMIFS(Transakce!$H142,Transakce!$L142,AB$3)</f>
        <v>0</v>
      </c>
      <c r="AC130" s="113">
        <f>SUMIFS(Transakce!$G142,Transakce!$K142,AC$3)+SUMIFS(Transakce!$H142,Transakce!$L142,AC$3)</f>
        <v>0</v>
      </c>
      <c r="AD130" s="113">
        <f>SUMIFS(Transakce!$G142,Transakce!$K142,AD$3)+SUMIFS(Transakce!$H142,Transakce!$L142,AD$3)</f>
        <v>0</v>
      </c>
      <c r="AE130" s="113">
        <f>SUMIFS(Transakce!$G142,Transakce!$K142,AE$3)+SUMIFS(Transakce!$H142,Transakce!$L142,AE$3)</f>
        <v>0</v>
      </c>
      <c r="AF130" s="113">
        <f>SUMIFS(Transakce!$G142,Transakce!$K142,AF$3)+SUMIFS(Transakce!$H142,Transakce!$L142,AF$3)</f>
        <v>0</v>
      </c>
      <c r="AG130" s="113">
        <f>SUMIFS(Transakce!$G142,Transakce!$K142,AG$3)+SUMIFS(Transakce!$H142,Transakce!$L142,AG$3)</f>
        <v>0</v>
      </c>
      <c r="AH130" s="123">
        <f>SUMIFS(Transakce!$G142,Transakce!$K142,AH$3)+SUMIFS(Transakce!$H142,Transakce!$L142,AH$3)</f>
        <v>0</v>
      </c>
    </row>
    <row r="131" spans="1:34" hidden="1">
      <c r="A131" s="122">
        <f>Transakce!A143</f>
        <v>0</v>
      </c>
      <c r="B131" s="115" t="str">
        <f>IF(ISTEXT(Transakce!B143),Transakce!B143,"")</f>
        <v/>
      </c>
      <c r="C131" s="116">
        <f>Transakce!C143</f>
        <v>0</v>
      </c>
      <c r="D131" s="127" t="str">
        <f>IF(ISTEXT(Transakce!D143),Transakce!D143,"")</f>
        <v/>
      </c>
      <c r="E131" s="127" t="str">
        <f>IF(ISTEXT(Transakce!E143),Transakce!E143,"")</f>
        <v/>
      </c>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23"/>
    </row>
    <row r="132" spans="1:34">
      <c r="A132" s="122">
        <f>Transakce!A144</f>
        <v>0</v>
      </c>
      <c r="B132" s="115" t="str">
        <f>IF(ISTEXT(Transakce!B144),Transakce!B144,"")</f>
        <v/>
      </c>
      <c r="C132" s="116">
        <f>Transakce!C144</f>
        <v>0</v>
      </c>
      <c r="D132" s="127" t="str">
        <f>IF(ISTEXT(Transakce!D144),Transakce!D144,"")</f>
        <v/>
      </c>
      <c r="E132" s="127" t="str">
        <f>IF(ISTEXT(Transakce!E144),Transakce!E144,"")</f>
        <v/>
      </c>
      <c r="F132" s="113">
        <f>Transakce!F144</f>
        <v>0</v>
      </c>
      <c r="G132" s="113">
        <f>Transakce!I144</f>
        <v>0</v>
      </c>
      <c r="H132" s="113">
        <f>SUMIFS(Transakce!$G144,Transakce!$K144,H$3)+SUMIFS(Transakce!$H144,Transakce!$L144,H$3)</f>
        <v>0</v>
      </c>
      <c r="I132" s="113">
        <f>SUMIFS(Transakce!$G144,Transakce!$K144,I$3)+SUMIFS(Transakce!$H144,Transakce!$L144,I$3)</f>
        <v>0</v>
      </c>
      <c r="J132" s="113">
        <f>SUMIFS(Transakce!$G144,Transakce!$K144,J$3)+SUMIFS(Transakce!$H144,Transakce!$L144,J$3)</f>
        <v>0</v>
      </c>
      <c r="K132" s="113">
        <f>SUMIFS(Transakce!$G144,Transakce!$K144,K$3)+SUMIFS(Transakce!$H144,Transakce!$L144,K$3)</f>
        <v>0</v>
      </c>
      <c r="L132" s="113">
        <f>SUMIFS(Transakce!$G144,Transakce!$K144,L$3)+SUMIFS(Transakce!$H144,Transakce!$L144,L$3)</f>
        <v>0</v>
      </c>
      <c r="M132" s="113">
        <f>SUMIFS(Transakce!$G144,Transakce!$K144,M$3)+SUMIFS(Transakce!$H144,Transakce!$L144,M$3)</f>
        <v>0</v>
      </c>
      <c r="N132" s="113">
        <f>SUMIFS(Transakce!$G144,Transakce!$K144,N$3)+SUMIFS(Transakce!$H144,Transakce!$L144,N$3)</f>
        <v>0</v>
      </c>
      <c r="O132" s="113">
        <f>SUMIFS(Transakce!$G144,Transakce!$K144,O$3)+SUMIFS(Transakce!$H144,Transakce!$L144,O$3)</f>
        <v>0</v>
      </c>
      <c r="P132" s="113">
        <f>SUMIFS(Transakce!$G144,Transakce!$K144,P$3)+SUMIFS(Transakce!$H144,Transakce!$L144,P$3)</f>
        <v>0</v>
      </c>
      <c r="Q132" s="113">
        <f>SUMIFS(Transakce!$G144,Transakce!$K144,Q$3)+SUMIFS(Transakce!$H144,Transakce!$L144,Q$3)</f>
        <v>0</v>
      </c>
      <c r="R132" s="113">
        <f>SUMIFS(Transakce!$G144,Transakce!$K144,R$3)+SUMIFS(Transakce!$H144,Transakce!$L144,R$3)</f>
        <v>0</v>
      </c>
      <c r="S132" s="113">
        <f>SUMIFS(Transakce!$G144,Transakce!$K144,S$3)+SUMIFS(Transakce!$H144,Transakce!$L144,S$3)</f>
        <v>0</v>
      </c>
      <c r="T132" s="113">
        <f>SUMIFS(Transakce!$G144,Transakce!$K144,T$3)+SUMIFS(Transakce!$H144,Transakce!$L144,T$3)</f>
        <v>0</v>
      </c>
      <c r="U132" s="113">
        <f>SUMIFS(Transakce!$G144,Transakce!$K144,U$3)+SUMIFS(Transakce!$H144,Transakce!$L144,U$3)</f>
        <v>0</v>
      </c>
      <c r="V132" s="113">
        <f>SUMIFS(Transakce!$G144,Transakce!$K144,V$3)+SUMIFS(Transakce!$H144,Transakce!$L144,V$3)</f>
        <v>0</v>
      </c>
      <c r="W132" s="113">
        <f>SUMIFS(Transakce!$G144,Transakce!$K144,W$3)+SUMIFS(Transakce!$H144,Transakce!$L144,W$3)</f>
        <v>0</v>
      </c>
      <c r="X132" s="113">
        <f>SUMIFS(Transakce!$G144,Transakce!$K144,X$3)+SUMIFS(Transakce!$H144,Transakce!$L144,X$3)</f>
        <v>0</v>
      </c>
      <c r="Y132" s="113">
        <f>SUMIFS(Transakce!$G144,Transakce!$K144,Y$3)+SUMIFS(Transakce!$H144,Transakce!$L144,Y$3)</f>
        <v>0</v>
      </c>
      <c r="Z132" s="113">
        <f>SUMIFS(Transakce!$G144,Transakce!$K144,Z$3)+SUMIFS(Transakce!$H144,Transakce!$L144,Z$3)</f>
        <v>0</v>
      </c>
      <c r="AA132" s="113">
        <f>SUMIFS(Transakce!$G144,Transakce!$K144,AA$3)+SUMIFS(Transakce!$H144,Transakce!$L144,AA$3)</f>
        <v>0</v>
      </c>
      <c r="AB132" s="113">
        <f>SUMIFS(Transakce!$G144,Transakce!$K144,AB$3)+SUMIFS(Transakce!$H144,Transakce!$L144,AB$3)</f>
        <v>0</v>
      </c>
      <c r="AC132" s="113">
        <f>SUMIFS(Transakce!$G144,Transakce!$K144,AC$3)+SUMIFS(Transakce!$H144,Transakce!$L144,AC$3)</f>
        <v>0</v>
      </c>
      <c r="AD132" s="113">
        <f>SUMIFS(Transakce!$G144,Transakce!$K144,AD$3)+SUMIFS(Transakce!$H144,Transakce!$L144,AD$3)</f>
        <v>0</v>
      </c>
      <c r="AE132" s="113">
        <f>SUMIFS(Transakce!$G144,Transakce!$K144,AE$3)+SUMIFS(Transakce!$H144,Transakce!$L144,AE$3)</f>
        <v>0</v>
      </c>
      <c r="AF132" s="113">
        <f>SUMIFS(Transakce!$G144,Transakce!$K144,AF$3)+SUMIFS(Transakce!$H144,Transakce!$L144,AF$3)</f>
        <v>0</v>
      </c>
      <c r="AG132" s="113">
        <f>SUMIFS(Transakce!$G144,Transakce!$K144,AG$3)+SUMIFS(Transakce!$H144,Transakce!$L144,AG$3)</f>
        <v>0</v>
      </c>
      <c r="AH132" s="123">
        <f>SUMIFS(Transakce!$G144,Transakce!$K144,AH$3)+SUMIFS(Transakce!$H144,Transakce!$L144,AH$3)</f>
        <v>0</v>
      </c>
    </row>
    <row r="133" spans="1:34" hidden="1">
      <c r="A133" s="122">
        <f>Transakce!A145</f>
        <v>0</v>
      </c>
      <c r="B133" s="115" t="str">
        <f>IF(ISTEXT(Transakce!B145),Transakce!B145,"")</f>
        <v/>
      </c>
      <c r="C133" s="116">
        <f>Transakce!C145</f>
        <v>0</v>
      </c>
      <c r="D133" s="127" t="str">
        <f>IF(ISTEXT(Transakce!D145),Transakce!D145,"")</f>
        <v/>
      </c>
      <c r="E133" s="127" t="str">
        <f>IF(ISTEXT(Transakce!E145),Transakce!E145,"")</f>
        <v/>
      </c>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23"/>
    </row>
    <row r="134" spans="1:34">
      <c r="A134" s="122">
        <f>Transakce!A146</f>
        <v>0</v>
      </c>
      <c r="B134" s="115" t="str">
        <f>IF(ISTEXT(Transakce!B146),Transakce!B146,"")</f>
        <v/>
      </c>
      <c r="C134" s="116">
        <f>Transakce!C146</f>
        <v>0</v>
      </c>
      <c r="D134" s="127" t="str">
        <f>IF(ISTEXT(Transakce!D146),Transakce!D146,"")</f>
        <v/>
      </c>
      <c r="E134" s="127" t="str">
        <f>IF(ISTEXT(Transakce!E146),Transakce!E146,"")</f>
        <v/>
      </c>
      <c r="F134" s="113">
        <f>Transakce!F146</f>
        <v>0</v>
      </c>
      <c r="G134" s="113">
        <f>Transakce!I146</f>
        <v>0</v>
      </c>
      <c r="H134" s="113">
        <f>SUMIFS(Transakce!$G146,Transakce!$K146,H$3)+SUMIFS(Transakce!$H146,Transakce!$L146,H$3)</f>
        <v>0</v>
      </c>
      <c r="I134" s="113">
        <f>SUMIFS(Transakce!$G146,Transakce!$K146,I$3)+SUMIFS(Transakce!$H146,Transakce!$L146,I$3)</f>
        <v>0</v>
      </c>
      <c r="J134" s="113">
        <f>SUMIFS(Transakce!$G146,Transakce!$K146,J$3)+SUMIFS(Transakce!$H146,Transakce!$L146,J$3)</f>
        <v>0</v>
      </c>
      <c r="K134" s="113">
        <f>SUMIFS(Transakce!$G146,Transakce!$K146,K$3)+SUMIFS(Transakce!$H146,Transakce!$L146,K$3)</f>
        <v>0</v>
      </c>
      <c r="L134" s="113">
        <f>SUMIFS(Transakce!$G146,Transakce!$K146,L$3)+SUMIFS(Transakce!$H146,Transakce!$L146,L$3)</f>
        <v>0</v>
      </c>
      <c r="M134" s="113">
        <f>SUMIFS(Transakce!$G146,Transakce!$K146,M$3)+SUMIFS(Transakce!$H146,Transakce!$L146,M$3)</f>
        <v>0</v>
      </c>
      <c r="N134" s="113">
        <f>SUMIFS(Transakce!$G146,Transakce!$K146,N$3)+SUMIFS(Transakce!$H146,Transakce!$L146,N$3)</f>
        <v>0</v>
      </c>
      <c r="O134" s="113">
        <f>SUMIFS(Transakce!$G146,Transakce!$K146,O$3)+SUMIFS(Transakce!$H146,Transakce!$L146,O$3)</f>
        <v>0</v>
      </c>
      <c r="P134" s="113">
        <f>SUMIFS(Transakce!$G146,Transakce!$K146,P$3)+SUMIFS(Transakce!$H146,Transakce!$L146,P$3)</f>
        <v>0</v>
      </c>
      <c r="Q134" s="113">
        <f>SUMIFS(Transakce!$G146,Transakce!$K146,Q$3)+SUMIFS(Transakce!$H146,Transakce!$L146,Q$3)</f>
        <v>0</v>
      </c>
      <c r="R134" s="113">
        <f>SUMIFS(Transakce!$G146,Transakce!$K146,R$3)+SUMIFS(Transakce!$H146,Transakce!$L146,R$3)</f>
        <v>0</v>
      </c>
      <c r="S134" s="113">
        <f>SUMIFS(Transakce!$G146,Transakce!$K146,S$3)+SUMIFS(Transakce!$H146,Transakce!$L146,S$3)</f>
        <v>0</v>
      </c>
      <c r="T134" s="113">
        <f>SUMIFS(Transakce!$G146,Transakce!$K146,T$3)+SUMIFS(Transakce!$H146,Transakce!$L146,T$3)</f>
        <v>0</v>
      </c>
      <c r="U134" s="113">
        <f>SUMIFS(Transakce!$G146,Transakce!$K146,U$3)+SUMIFS(Transakce!$H146,Transakce!$L146,U$3)</f>
        <v>0</v>
      </c>
      <c r="V134" s="113">
        <f>SUMIFS(Transakce!$G146,Transakce!$K146,V$3)+SUMIFS(Transakce!$H146,Transakce!$L146,V$3)</f>
        <v>0</v>
      </c>
      <c r="W134" s="113">
        <f>SUMIFS(Transakce!$G146,Transakce!$K146,W$3)+SUMIFS(Transakce!$H146,Transakce!$L146,W$3)</f>
        <v>0</v>
      </c>
      <c r="X134" s="113">
        <f>SUMIFS(Transakce!$G146,Transakce!$K146,X$3)+SUMIFS(Transakce!$H146,Transakce!$L146,X$3)</f>
        <v>0</v>
      </c>
      <c r="Y134" s="113">
        <f>SUMIFS(Transakce!$G146,Transakce!$K146,Y$3)+SUMIFS(Transakce!$H146,Transakce!$L146,Y$3)</f>
        <v>0</v>
      </c>
      <c r="Z134" s="113">
        <f>SUMIFS(Transakce!$G146,Transakce!$K146,Z$3)+SUMIFS(Transakce!$H146,Transakce!$L146,Z$3)</f>
        <v>0</v>
      </c>
      <c r="AA134" s="113">
        <f>SUMIFS(Transakce!$G146,Transakce!$K146,AA$3)+SUMIFS(Transakce!$H146,Transakce!$L146,AA$3)</f>
        <v>0</v>
      </c>
      <c r="AB134" s="113">
        <f>SUMIFS(Transakce!$G146,Transakce!$K146,AB$3)+SUMIFS(Transakce!$H146,Transakce!$L146,AB$3)</f>
        <v>0</v>
      </c>
      <c r="AC134" s="113">
        <f>SUMIFS(Transakce!$G146,Transakce!$K146,AC$3)+SUMIFS(Transakce!$H146,Transakce!$L146,AC$3)</f>
        <v>0</v>
      </c>
      <c r="AD134" s="113">
        <f>SUMIFS(Transakce!$G146,Transakce!$K146,AD$3)+SUMIFS(Transakce!$H146,Transakce!$L146,AD$3)</f>
        <v>0</v>
      </c>
      <c r="AE134" s="113">
        <f>SUMIFS(Transakce!$G146,Transakce!$K146,AE$3)+SUMIFS(Transakce!$H146,Transakce!$L146,AE$3)</f>
        <v>0</v>
      </c>
      <c r="AF134" s="113">
        <f>SUMIFS(Transakce!$G146,Transakce!$K146,AF$3)+SUMIFS(Transakce!$H146,Transakce!$L146,AF$3)</f>
        <v>0</v>
      </c>
      <c r="AG134" s="113">
        <f>SUMIFS(Transakce!$G146,Transakce!$K146,AG$3)+SUMIFS(Transakce!$H146,Transakce!$L146,AG$3)</f>
        <v>0</v>
      </c>
      <c r="AH134" s="123">
        <f>SUMIFS(Transakce!$G146,Transakce!$K146,AH$3)+SUMIFS(Transakce!$H146,Transakce!$L146,AH$3)</f>
        <v>0</v>
      </c>
    </row>
    <row r="135" spans="1:34" hidden="1">
      <c r="A135" s="122">
        <f>Transakce!A147</f>
        <v>0</v>
      </c>
      <c r="B135" s="115" t="str">
        <f>IF(ISTEXT(Transakce!B147),Transakce!B147,"")</f>
        <v/>
      </c>
      <c r="C135" s="116">
        <f>Transakce!C147</f>
        <v>0</v>
      </c>
      <c r="D135" s="127" t="str">
        <f>IF(ISTEXT(Transakce!D147),Transakce!D147,"")</f>
        <v/>
      </c>
      <c r="E135" s="127" t="str">
        <f>IF(ISTEXT(Transakce!E147),Transakce!E147,"")</f>
        <v/>
      </c>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23"/>
    </row>
    <row r="136" spans="1:34">
      <c r="A136" s="122">
        <f>Transakce!A148</f>
        <v>0</v>
      </c>
      <c r="B136" s="115" t="str">
        <f>IF(ISTEXT(Transakce!B148),Transakce!B148,"")</f>
        <v/>
      </c>
      <c r="C136" s="116">
        <f>Transakce!C148</f>
        <v>0</v>
      </c>
      <c r="D136" s="127" t="str">
        <f>IF(ISTEXT(Transakce!D148),Transakce!D148,"")</f>
        <v/>
      </c>
      <c r="E136" s="127" t="str">
        <f>IF(ISTEXT(Transakce!E148),Transakce!E148,"")</f>
        <v/>
      </c>
      <c r="F136" s="113">
        <f>Transakce!F148</f>
        <v>0</v>
      </c>
      <c r="G136" s="113">
        <f>Transakce!I148</f>
        <v>0</v>
      </c>
      <c r="H136" s="113">
        <f>SUMIFS(Transakce!$G148,Transakce!$K148,H$3)+SUMIFS(Transakce!$H148,Transakce!$L148,H$3)</f>
        <v>0</v>
      </c>
      <c r="I136" s="113">
        <f>SUMIFS(Transakce!$G148,Transakce!$K148,I$3)+SUMIFS(Transakce!$H148,Transakce!$L148,I$3)</f>
        <v>0</v>
      </c>
      <c r="J136" s="113">
        <f>SUMIFS(Transakce!$G148,Transakce!$K148,J$3)+SUMIFS(Transakce!$H148,Transakce!$L148,J$3)</f>
        <v>0</v>
      </c>
      <c r="K136" s="113">
        <f>SUMIFS(Transakce!$G148,Transakce!$K148,K$3)+SUMIFS(Transakce!$H148,Transakce!$L148,K$3)</f>
        <v>0</v>
      </c>
      <c r="L136" s="113">
        <f>SUMIFS(Transakce!$G148,Transakce!$K148,L$3)+SUMIFS(Transakce!$H148,Transakce!$L148,L$3)</f>
        <v>0</v>
      </c>
      <c r="M136" s="113">
        <f>SUMIFS(Transakce!$G148,Transakce!$K148,M$3)+SUMIFS(Transakce!$H148,Transakce!$L148,M$3)</f>
        <v>0</v>
      </c>
      <c r="N136" s="113">
        <f>SUMIFS(Transakce!$G148,Transakce!$K148,N$3)+SUMIFS(Transakce!$H148,Transakce!$L148,N$3)</f>
        <v>0</v>
      </c>
      <c r="O136" s="113">
        <f>SUMIFS(Transakce!$G148,Transakce!$K148,O$3)+SUMIFS(Transakce!$H148,Transakce!$L148,O$3)</f>
        <v>0</v>
      </c>
      <c r="P136" s="113">
        <f>SUMIFS(Transakce!$G148,Transakce!$K148,P$3)+SUMIFS(Transakce!$H148,Transakce!$L148,P$3)</f>
        <v>0</v>
      </c>
      <c r="Q136" s="113">
        <f>SUMIFS(Transakce!$G148,Transakce!$K148,Q$3)+SUMIFS(Transakce!$H148,Transakce!$L148,Q$3)</f>
        <v>0</v>
      </c>
      <c r="R136" s="113">
        <f>SUMIFS(Transakce!$G148,Transakce!$K148,R$3)+SUMIFS(Transakce!$H148,Transakce!$L148,R$3)</f>
        <v>0</v>
      </c>
      <c r="S136" s="113">
        <f>SUMIFS(Transakce!$G148,Transakce!$K148,S$3)+SUMIFS(Transakce!$H148,Transakce!$L148,S$3)</f>
        <v>0</v>
      </c>
      <c r="T136" s="113">
        <f>SUMIFS(Transakce!$G148,Transakce!$K148,T$3)+SUMIFS(Transakce!$H148,Transakce!$L148,T$3)</f>
        <v>0</v>
      </c>
      <c r="U136" s="113">
        <f>SUMIFS(Transakce!$G148,Transakce!$K148,U$3)+SUMIFS(Transakce!$H148,Transakce!$L148,U$3)</f>
        <v>0</v>
      </c>
      <c r="V136" s="113">
        <f>SUMIFS(Transakce!$G148,Transakce!$K148,V$3)+SUMIFS(Transakce!$H148,Transakce!$L148,V$3)</f>
        <v>0</v>
      </c>
      <c r="W136" s="113">
        <f>SUMIFS(Transakce!$G148,Transakce!$K148,W$3)+SUMIFS(Transakce!$H148,Transakce!$L148,W$3)</f>
        <v>0</v>
      </c>
      <c r="X136" s="113">
        <f>SUMIFS(Transakce!$G148,Transakce!$K148,X$3)+SUMIFS(Transakce!$H148,Transakce!$L148,X$3)</f>
        <v>0</v>
      </c>
      <c r="Y136" s="113">
        <f>SUMIFS(Transakce!$G148,Transakce!$K148,Y$3)+SUMIFS(Transakce!$H148,Transakce!$L148,Y$3)</f>
        <v>0</v>
      </c>
      <c r="Z136" s="113">
        <f>SUMIFS(Transakce!$G148,Transakce!$K148,Z$3)+SUMIFS(Transakce!$H148,Transakce!$L148,Z$3)</f>
        <v>0</v>
      </c>
      <c r="AA136" s="113">
        <f>SUMIFS(Transakce!$G148,Transakce!$K148,AA$3)+SUMIFS(Transakce!$H148,Transakce!$L148,AA$3)</f>
        <v>0</v>
      </c>
      <c r="AB136" s="113">
        <f>SUMIFS(Transakce!$G148,Transakce!$K148,AB$3)+SUMIFS(Transakce!$H148,Transakce!$L148,AB$3)</f>
        <v>0</v>
      </c>
      <c r="AC136" s="113">
        <f>SUMIFS(Transakce!$G148,Transakce!$K148,AC$3)+SUMIFS(Transakce!$H148,Transakce!$L148,AC$3)</f>
        <v>0</v>
      </c>
      <c r="AD136" s="113">
        <f>SUMIFS(Transakce!$G148,Transakce!$K148,AD$3)+SUMIFS(Transakce!$H148,Transakce!$L148,AD$3)</f>
        <v>0</v>
      </c>
      <c r="AE136" s="113">
        <f>SUMIFS(Transakce!$G148,Transakce!$K148,AE$3)+SUMIFS(Transakce!$H148,Transakce!$L148,AE$3)</f>
        <v>0</v>
      </c>
      <c r="AF136" s="113">
        <f>SUMIFS(Transakce!$G148,Transakce!$K148,AF$3)+SUMIFS(Transakce!$H148,Transakce!$L148,AF$3)</f>
        <v>0</v>
      </c>
      <c r="AG136" s="113">
        <f>SUMIFS(Transakce!$G148,Transakce!$K148,AG$3)+SUMIFS(Transakce!$H148,Transakce!$L148,AG$3)</f>
        <v>0</v>
      </c>
      <c r="AH136" s="123">
        <f>SUMIFS(Transakce!$G148,Transakce!$K148,AH$3)+SUMIFS(Transakce!$H148,Transakce!$L148,AH$3)</f>
        <v>0</v>
      </c>
    </row>
    <row r="137" spans="1:34" hidden="1">
      <c r="A137" s="122">
        <f>Transakce!A149</f>
        <v>0</v>
      </c>
      <c r="B137" s="115" t="str">
        <f>IF(ISTEXT(Transakce!B149),Transakce!B149,"")</f>
        <v/>
      </c>
      <c r="C137" s="116">
        <f>Transakce!C149</f>
        <v>0</v>
      </c>
      <c r="D137" s="127" t="str">
        <f>IF(ISTEXT(Transakce!D149),Transakce!D149,"")</f>
        <v/>
      </c>
      <c r="E137" s="127" t="str">
        <f>IF(ISTEXT(Transakce!E149),Transakce!E149,"")</f>
        <v/>
      </c>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23"/>
    </row>
    <row r="138" spans="1:34">
      <c r="A138" s="122">
        <f>Transakce!A150</f>
        <v>0</v>
      </c>
      <c r="B138" s="115" t="str">
        <f>IF(ISTEXT(Transakce!B150),Transakce!B150,"")</f>
        <v/>
      </c>
      <c r="C138" s="116">
        <f>Transakce!C150</f>
        <v>0</v>
      </c>
      <c r="D138" s="127" t="str">
        <f>IF(ISTEXT(Transakce!D150),Transakce!D150,"")</f>
        <v/>
      </c>
      <c r="E138" s="127" t="str">
        <f>IF(ISTEXT(Transakce!E150),Transakce!E150,"")</f>
        <v/>
      </c>
      <c r="F138" s="113">
        <f>Transakce!F150</f>
        <v>0</v>
      </c>
      <c r="G138" s="113">
        <f>Transakce!I150</f>
        <v>0</v>
      </c>
      <c r="H138" s="113">
        <f>SUMIFS(Transakce!$G150,Transakce!$K150,H$3)+SUMIFS(Transakce!$H150,Transakce!$L150,H$3)</f>
        <v>0</v>
      </c>
      <c r="I138" s="113">
        <f>SUMIFS(Transakce!$G150,Transakce!$K150,I$3)+SUMIFS(Transakce!$H150,Transakce!$L150,I$3)</f>
        <v>0</v>
      </c>
      <c r="J138" s="113">
        <f>SUMIFS(Transakce!$G150,Transakce!$K150,J$3)+SUMIFS(Transakce!$H150,Transakce!$L150,J$3)</f>
        <v>0</v>
      </c>
      <c r="K138" s="113">
        <f>SUMIFS(Transakce!$G150,Transakce!$K150,K$3)+SUMIFS(Transakce!$H150,Transakce!$L150,K$3)</f>
        <v>0</v>
      </c>
      <c r="L138" s="113">
        <f>SUMIFS(Transakce!$G150,Transakce!$K150,L$3)+SUMIFS(Transakce!$H150,Transakce!$L150,L$3)</f>
        <v>0</v>
      </c>
      <c r="M138" s="113">
        <f>SUMIFS(Transakce!$G150,Transakce!$K150,M$3)+SUMIFS(Transakce!$H150,Transakce!$L150,M$3)</f>
        <v>0</v>
      </c>
      <c r="N138" s="113">
        <f>SUMIFS(Transakce!$G150,Transakce!$K150,N$3)+SUMIFS(Transakce!$H150,Transakce!$L150,N$3)</f>
        <v>0</v>
      </c>
      <c r="O138" s="113">
        <f>SUMIFS(Transakce!$G150,Transakce!$K150,O$3)+SUMIFS(Transakce!$H150,Transakce!$L150,O$3)</f>
        <v>0</v>
      </c>
      <c r="P138" s="113">
        <f>SUMIFS(Transakce!$G150,Transakce!$K150,P$3)+SUMIFS(Transakce!$H150,Transakce!$L150,P$3)</f>
        <v>0</v>
      </c>
      <c r="Q138" s="113">
        <f>SUMIFS(Transakce!$G150,Transakce!$K150,Q$3)+SUMIFS(Transakce!$H150,Transakce!$L150,Q$3)</f>
        <v>0</v>
      </c>
      <c r="R138" s="113">
        <f>SUMIFS(Transakce!$G150,Transakce!$K150,R$3)+SUMIFS(Transakce!$H150,Transakce!$L150,R$3)</f>
        <v>0</v>
      </c>
      <c r="S138" s="113">
        <f>SUMIFS(Transakce!$G150,Transakce!$K150,S$3)+SUMIFS(Transakce!$H150,Transakce!$L150,S$3)</f>
        <v>0</v>
      </c>
      <c r="T138" s="113">
        <f>SUMIFS(Transakce!$G150,Transakce!$K150,T$3)+SUMIFS(Transakce!$H150,Transakce!$L150,T$3)</f>
        <v>0</v>
      </c>
      <c r="U138" s="113">
        <f>SUMIFS(Transakce!$G150,Transakce!$K150,U$3)+SUMIFS(Transakce!$H150,Transakce!$L150,U$3)</f>
        <v>0</v>
      </c>
      <c r="V138" s="113">
        <f>SUMIFS(Transakce!$G150,Transakce!$K150,V$3)+SUMIFS(Transakce!$H150,Transakce!$L150,V$3)</f>
        <v>0</v>
      </c>
      <c r="W138" s="113">
        <f>SUMIFS(Transakce!$G150,Transakce!$K150,W$3)+SUMIFS(Transakce!$H150,Transakce!$L150,W$3)</f>
        <v>0</v>
      </c>
      <c r="X138" s="113">
        <f>SUMIFS(Transakce!$G150,Transakce!$K150,X$3)+SUMIFS(Transakce!$H150,Transakce!$L150,X$3)</f>
        <v>0</v>
      </c>
      <c r="Y138" s="113">
        <f>SUMIFS(Transakce!$G150,Transakce!$K150,Y$3)+SUMIFS(Transakce!$H150,Transakce!$L150,Y$3)</f>
        <v>0</v>
      </c>
      <c r="Z138" s="113">
        <f>SUMIFS(Transakce!$G150,Transakce!$K150,Z$3)+SUMIFS(Transakce!$H150,Transakce!$L150,Z$3)</f>
        <v>0</v>
      </c>
      <c r="AA138" s="113">
        <f>SUMIFS(Transakce!$G150,Transakce!$K150,AA$3)+SUMIFS(Transakce!$H150,Transakce!$L150,AA$3)</f>
        <v>0</v>
      </c>
      <c r="AB138" s="113">
        <f>SUMIFS(Transakce!$G150,Transakce!$K150,AB$3)+SUMIFS(Transakce!$H150,Transakce!$L150,AB$3)</f>
        <v>0</v>
      </c>
      <c r="AC138" s="113">
        <f>SUMIFS(Transakce!$G150,Transakce!$K150,AC$3)+SUMIFS(Transakce!$H150,Transakce!$L150,AC$3)</f>
        <v>0</v>
      </c>
      <c r="AD138" s="113">
        <f>SUMIFS(Transakce!$G150,Transakce!$K150,AD$3)+SUMIFS(Transakce!$H150,Transakce!$L150,AD$3)</f>
        <v>0</v>
      </c>
      <c r="AE138" s="113">
        <f>SUMIFS(Transakce!$G150,Transakce!$K150,AE$3)+SUMIFS(Transakce!$H150,Transakce!$L150,AE$3)</f>
        <v>0</v>
      </c>
      <c r="AF138" s="113">
        <f>SUMIFS(Transakce!$G150,Transakce!$K150,AF$3)+SUMIFS(Transakce!$H150,Transakce!$L150,AF$3)</f>
        <v>0</v>
      </c>
      <c r="AG138" s="113">
        <f>SUMIFS(Transakce!$G150,Transakce!$K150,AG$3)+SUMIFS(Transakce!$H150,Transakce!$L150,AG$3)</f>
        <v>0</v>
      </c>
      <c r="AH138" s="123">
        <f>SUMIFS(Transakce!$G150,Transakce!$K150,AH$3)+SUMIFS(Transakce!$H150,Transakce!$L150,AH$3)</f>
        <v>0</v>
      </c>
    </row>
    <row r="139" spans="1:34" hidden="1">
      <c r="A139" s="122">
        <f>Transakce!A151</f>
        <v>0</v>
      </c>
      <c r="B139" s="115" t="str">
        <f>IF(ISTEXT(Transakce!B151),Transakce!B151,"")</f>
        <v/>
      </c>
      <c r="C139" s="116">
        <f>Transakce!C151</f>
        <v>0</v>
      </c>
      <c r="D139" s="127" t="str">
        <f>IF(ISTEXT(Transakce!D151),Transakce!D151,"")</f>
        <v/>
      </c>
      <c r="E139" s="127" t="str">
        <f>IF(ISTEXT(Transakce!E151),Transakce!E151,"")</f>
        <v/>
      </c>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23"/>
    </row>
    <row r="140" spans="1:34">
      <c r="A140" s="122">
        <f>Transakce!A152</f>
        <v>0</v>
      </c>
      <c r="B140" s="115" t="str">
        <f>IF(ISTEXT(Transakce!B152),Transakce!B152,"")</f>
        <v/>
      </c>
      <c r="C140" s="116">
        <f>Transakce!C152</f>
        <v>0</v>
      </c>
      <c r="D140" s="127" t="str">
        <f>IF(ISTEXT(Transakce!D152),Transakce!D152,"")</f>
        <v/>
      </c>
      <c r="E140" s="127" t="str">
        <f>IF(ISTEXT(Transakce!E152),Transakce!E152,"")</f>
        <v/>
      </c>
      <c r="F140" s="113">
        <f>Transakce!F152</f>
        <v>0</v>
      </c>
      <c r="G140" s="113">
        <f>Transakce!I152</f>
        <v>0</v>
      </c>
      <c r="H140" s="113">
        <f>SUMIFS(Transakce!$G152,Transakce!$K152,H$3)+SUMIFS(Transakce!$H152,Transakce!$L152,H$3)</f>
        <v>0</v>
      </c>
      <c r="I140" s="113">
        <f>SUMIFS(Transakce!$G152,Transakce!$K152,I$3)+SUMIFS(Transakce!$H152,Transakce!$L152,I$3)</f>
        <v>0</v>
      </c>
      <c r="J140" s="113">
        <f>SUMIFS(Transakce!$G152,Transakce!$K152,J$3)+SUMIFS(Transakce!$H152,Transakce!$L152,J$3)</f>
        <v>0</v>
      </c>
      <c r="K140" s="113">
        <f>SUMIFS(Transakce!$G152,Transakce!$K152,K$3)+SUMIFS(Transakce!$H152,Transakce!$L152,K$3)</f>
        <v>0</v>
      </c>
      <c r="L140" s="113">
        <f>SUMIFS(Transakce!$G152,Transakce!$K152,L$3)+SUMIFS(Transakce!$H152,Transakce!$L152,L$3)</f>
        <v>0</v>
      </c>
      <c r="M140" s="113">
        <f>SUMIFS(Transakce!$G152,Transakce!$K152,M$3)+SUMIFS(Transakce!$H152,Transakce!$L152,M$3)</f>
        <v>0</v>
      </c>
      <c r="N140" s="113">
        <f>SUMIFS(Transakce!$G152,Transakce!$K152,N$3)+SUMIFS(Transakce!$H152,Transakce!$L152,N$3)</f>
        <v>0</v>
      </c>
      <c r="O140" s="113">
        <f>SUMIFS(Transakce!$G152,Transakce!$K152,O$3)+SUMIFS(Transakce!$H152,Transakce!$L152,O$3)</f>
        <v>0</v>
      </c>
      <c r="P140" s="113">
        <f>SUMIFS(Transakce!$G152,Transakce!$K152,P$3)+SUMIFS(Transakce!$H152,Transakce!$L152,P$3)</f>
        <v>0</v>
      </c>
      <c r="Q140" s="113">
        <f>SUMIFS(Transakce!$G152,Transakce!$K152,Q$3)+SUMIFS(Transakce!$H152,Transakce!$L152,Q$3)</f>
        <v>0</v>
      </c>
      <c r="R140" s="113">
        <f>SUMIFS(Transakce!$G152,Transakce!$K152,R$3)+SUMIFS(Transakce!$H152,Transakce!$L152,R$3)</f>
        <v>0</v>
      </c>
      <c r="S140" s="113">
        <f>SUMIFS(Transakce!$G152,Transakce!$K152,S$3)+SUMIFS(Transakce!$H152,Transakce!$L152,S$3)</f>
        <v>0</v>
      </c>
      <c r="T140" s="113">
        <f>SUMIFS(Transakce!$G152,Transakce!$K152,T$3)+SUMIFS(Transakce!$H152,Transakce!$L152,T$3)</f>
        <v>0</v>
      </c>
      <c r="U140" s="113">
        <f>SUMIFS(Transakce!$G152,Transakce!$K152,U$3)+SUMIFS(Transakce!$H152,Transakce!$L152,U$3)</f>
        <v>0</v>
      </c>
      <c r="V140" s="113">
        <f>SUMIFS(Transakce!$G152,Transakce!$K152,V$3)+SUMIFS(Transakce!$H152,Transakce!$L152,V$3)</f>
        <v>0</v>
      </c>
      <c r="W140" s="113">
        <f>SUMIFS(Transakce!$G152,Transakce!$K152,W$3)+SUMIFS(Transakce!$H152,Transakce!$L152,W$3)</f>
        <v>0</v>
      </c>
      <c r="X140" s="113">
        <f>SUMIFS(Transakce!$G152,Transakce!$K152,X$3)+SUMIFS(Transakce!$H152,Transakce!$L152,X$3)</f>
        <v>0</v>
      </c>
      <c r="Y140" s="113">
        <f>SUMIFS(Transakce!$G152,Transakce!$K152,Y$3)+SUMIFS(Transakce!$H152,Transakce!$L152,Y$3)</f>
        <v>0</v>
      </c>
      <c r="Z140" s="113">
        <f>SUMIFS(Transakce!$G152,Transakce!$K152,Z$3)+SUMIFS(Transakce!$H152,Transakce!$L152,Z$3)</f>
        <v>0</v>
      </c>
      <c r="AA140" s="113">
        <f>SUMIFS(Transakce!$G152,Transakce!$K152,AA$3)+SUMIFS(Transakce!$H152,Transakce!$L152,AA$3)</f>
        <v>0</v>
      </c>
      <c r="AB140" s="113">
        <f>SUMIFS(Transakce!$G152,Transakce!$K152,AB$3)+SUMIFS(Transakce!$H152,Transakce!$L152,AB$3)</f>
        <v>0</v>
      </c>
      <c r="AC140" s="113">
        <f>SUMIFS(Transakce!$G152,Transakce!$K152,AC$3)+SUMIFS(Transakce!$H152,Transakce!$L152,AC$3)</f>
        <v>0</v>
      </c>
      <c r="AD140" s="113">
        <f>SUMIFS(Transakce!$G152,Transakce!$K152,AD$3)+SUMIFS(Transakce!$H152,Transakce!$L152,AD$3)</f>
        <v>0</v>
      </c>
      <c r="AE140" s="113">
        <f>SUMIFS(Transakce!$G152,Transakce!$K152,AE$3)+SUMIFS(Transakce!$H152,Transakce!$L152,AE$3)</f>
        <v>0</v>
      </c>
      <c r="AF140" s="113">
        <f>SUMIFS(Transakce!$G152,Transakce!$K152,AF$3)+SUMIFS(Transakce!$H152,Transakce!$L152,AF$3)</f>
        <v>0</v>
      </c>
      <c r="AG140" s="113">
        <f>SUMIFS(Transakce!$G152,Transakce!$K152,AG$3)+SUMIFS(Transakce!$H152,Transakce!$L152,AG$3)</f>
        <v>0</v>
      </c>
      <c r="AH140" s="123">
        <f>SUMIFS(Transakce!$G152,Transakce!$K152,AH$3)+SUMIFS(Transakce!$H152,Transakce!$L152,AH$3)</f>
        <v>0</v>
      </c>
    </row>
    <row r="141" spans="1:34" hidden="1">
      <c r="A141" s="122">
        <f>Transakce!A153</f>
        <v>0</v>
      </c>
      <c r="B141" s="115" t="str">
        <f>IF(ISTEXT(Transakce!B153),Transakce!B153,"")</f>
        <v/>
      </c>
      <c r="C141" s="116">
        <f>Transakce!C153</f>
        <v>0</v>
      </c>
      <c r="D141" s="127" t="str">
        <f>IF(ISTEXT(Transakce!D153),Transakce!D153,"")</f>
        <v/>
      </c>
      <c r="E141" s="127" t="str">
        <f>IF(ISTEXT(Transakce!E153),Transakce!E153,"")</f>
        <v/>
      </c>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c r="AB141" s="113"/>
      <c r="AC141" s="113"/>
      <c r="AD141" s="113"/>
      <c r="AE141" s="113"/>
      <c r="AF141" s="113"/>
      <c r="AG141" s="113"/>
      <c r="AH141" s="123"/>
    </row>
    <row r="142" spans="1:34">
      <c r="A142" s="122">
        <f>Transakce!A154</f>
        <v>0</v>
      </c>
      <c r="B142" s="115" t="str">
        <f>IF(ISTEXT(Transakce!B154),Transakce!B154,"")</f>
        <v/>
      </c>
      <c r="C142" s="116">
        <f>Transakce!C154</f>
        <v>0</v>
      </c>
      <c r="D142" s="127" t="str">
        <f>IF(ISTEXT(Transakce!D154),Transakce!D154,"")</f>
        <v/>
      </c>
      <c r="E142" s="127" t="str">
        <f>IF(ISTEXT(Transakce!E154),Transakce!E154,"")</f>
        <v/>
      </c>
      <c r="F142" s="113">
        <f>Transakce!F154</f>
        <v>0</v>
      </c>
      <c r="G142" s="113">
        <f>Transakce!I154</f>
        <v>0</v>
      </c>
      <c r="H142" s="113">
        <f>SUMIFS(Transakce!$G154,Transakce!$K154,H$3)+SUMIFS(Transakce!$H154,Transakce!$L154,H$3)</f>
        <v>0</v>
      </c>
      <c r="I142" s="113">
        <f>SUMIFS(Transakce!$G154,Transakce!$K154,I$3)+SUMIFS(Transakce!$H154,Transakce!$L154,I$3)</f>
        <v>0</v>
      </c>
      <c r="J142" s="113">
        <f>SUMIFS(Transakce!$G154,Transakce!$K154,J$3)+SUMIFS(Transakce!$H154,Transakce!$L154,J$3)</f>
        <v>0</v>
      </c>
      <c r="K142" s="113">
        <f>SUMIFS(Transakce!$G154,Transakce!$K154,K$3)+SUMIFS(Transakce!$H154,Transakce!$L154,K$3)</f>
        <v>0</v>
      </c>
      <c r="L142" s="113">
        <f>SUMIFS(Transakce!$G154,Transakce!$K154,L$3)+SUMIFS(Transakce!$H154,Transakce!$L154,L$3)</f>
        <v>0</v>
      </c>
      <c r="M142" s="113">
        <f>SUMIFS(Transakce!$G154,Transakce!$K154,M$3)+SUMIFS(Transakce!$H154,Transakce!$L154,M$3)</f>
        <v>0</v>
      </c>
      <c r="N142" s="113">
        <f>SUMIFS(Transakce!$G154,Transakce!$K154,N$3)+SUMIFS(Transakce!$H154,Transakce!$L154,N$3)</f>
        <v>0</v>
      </c>
      <c r="O142" s="113">
        <f>SUMIFS(Transakce!$G154,Transakce!$K154,O$3)+SUMIFS(Transakce!$H154,Transakce!$L154,O$3)</f>
        <v>0</v>
      </c>
      <c r="P142" s="113">
        <f>SUMIFS(Transakce!$G154,Transakce!$K154,P$3)+SUMIFS(Transakce!$H154,Transakce!$L154,P$3)</f>
        <v>0</v>
      </c>
      <c r="Q142" s="113">
        <f>SUMIFS(Transakce!$G154,Transakce!$K154,Q$3)+SUMIFS(Transakce!$H154,Transakce!$L154,Q$3)</f>
        <v>0</v>
      </c>
      <c r="R142" s="113">
        <f>SUMIFS(Transakce!$G154,Transakce!$K154,R$3)+SUMIFS(Transakce!$H154,Transakce!$L154,R$3)</f>
        <v>0</v>
      </c>
      <c r="S142" s="113">
        <f>SUMIFS(Transakce!$G154,Transakce!$K154,S$3)+SUMIFS(Transakce!$H154,Transakce!$L154,S$3)</f>
        <v>0</v>
      </c>
      <c r="T142" s="113">
        <f>SUMIFS(Transakce!$G154,Transakce!$K154,T$3)+SUMIFS(Transakce!$H154,Transakce!$L154,T$3)</f>
        <v>0</v>
      </c>
      <c r="U142" s="113">
        <f>SUMIFS(Transakce!$G154,Transakce!$K154,U$3)+SUMIFS(Transakce!$H154,Transakce!$L154,U$3)</f>
        <v>0</v>
      </c>
      <c r="V142" s="113">
        <f>SUMIFS(Transakce!$G154,Transakce!$K154,V$3)+SUMIFS(Transakce!$H154,Transakce!$L154,V$3)</f>
        <v>0</v>
      </c>
      <c r="W142" s="113">
        <f>SUMIFS(Transakce!$G154,Transakce!$K154,W$3)+SUMIFS(Transakce!$H154,Transakce!$L154,W$3)</f>
        <v>0</v>
      </c>
      <c r="X142" s="113">
        <f>SUMIFS(Transakce!$G154,Transakce!$K154,X$3)+SUMIFS(Transakce!$H154,Transakce!$L154,X$3)</f>
        <v>0</v>
      </c>
      <c r="Y142" s="113">
        <f>SUMIFS(Transakce!$G154,Transakce!$K154,Y$3)+SUMIFS(Transakce!$H154,Transakce!$L154,Y$3)</f>
        <v>0</v>
      </c>
      <c r="Z142" s="113">
        <f>SUMIFS(Transakce!$G154,Transakce!$K154,Z$3)+SUMIFS(Transakce!$H154,Transakce!$L154,Z$3)</f>
        <v>0</v>
      </c>
      <c r="AA142" s="113">
        <f>SUMIFS(Transakce!$G154,Transakce!$K154,AA$3)+SUMIFS(Transakce!$H154,Transakce!$L154,AA$3)</f>
        <v>0</v>
      </c>
      <c r="AB142" s="113">
        <f>SUMIFS(Transakce!$G154,Transakce!$K154,AB$3)+SUMIFS(Transakce!$H154,Transakce!$L154,AB$3)</f>
        <v>0</v>
      </c>
      <c r="AC142" s="113">
        <f>SUMIFS(Transakce!$G154,Transakce!$K154,AC$3)+SUMIFS(Transakce!$H154,Transakce!$L154,AC$3)</f>
        <v>0</v>
      </c>
      <c r="AD142" s="113">
        <f>SUMIFS(Transakce!$G154,Transakce!$K154,AD$3)+SUMIFS(Transakce!$H154,Transakce!$L154,AD$3)</f>
        <v>0</v>
      </c>
      <c r="AE142" s="113">
        <f>SUMIFS(Transakce!$G154,Transakce!$K154,AE$3)+SUMIFS(Transakce!$H154,Transakce!$L154,AE$3)</f>
        <v>0</v>
      </c>
      <c r="AF142" s="113">
        <f>SUMIFS(Transakce!$G154,Transakce!$K154,AF$3)+SUMIFS(Transakce!$H154,Transakce!$L154,AF$3)</f>
        <v>0</v>
      </c>
      <c r="AG142" s="113">
        <f>SUMIFS(Transakce!$G154,Transakce!$K154,AG$3)+SUMIFS(Transakce!$H154,Transakce!$L154,AG$3)</f>
        <v>0</v>
      </c>
      <c r="AH142" s="123">
        <f>SUMIFS(Transakce!$G154,Transakce!$K154,AH$3)+SUMIFS(Transakce!$H154,Transakce!$L154,AH$3)</f>
        <v>0</v>
      </c>
    </row>
    <row r="143" spans="1:34" hidden="1">
      <c r="A143" s="122">
        <f>Transakce!A155</f>
        <v>0</v>
      </c>
      <c r="B143" s="115" t="str">
        <f>IF(ISTEXT(Transakce!B155),Transakce!B155,"")</f>
        <v/>
      </c>
      <c r="C143" s="116">
        <f>Transakce!C155</f>
        <v>0</v>
      </c>
      <c r="D143" s="127" t="str">
        <f>IF(ISTEXT(Transakce!D155),Transakce!D155,"")</f>
        <v/>
      </c>
      <c r="E143" s="127" t="str">
        <f>IF(ISTEXT(Transakce!E155),Transakce!E155,"")</f>
        <v/>
      </c>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c r="AE143" s="113"/>
      <c r="AF143" s="113"/>
      <c r="AG143" s="113"/>
      <c r="AH143" s="123"/>
    </row>
    <row r="144" spans="1:34">
      <c r="A144" s="122">
        <f>Transakce!A156</f>
        <v>0</v>
      </c>
      <c r="B144" s="115" t="str">
        <f>IF(ISTEXT(Transakce!B156),Transakce!B156,"")</f>
        <v/>
      </c>
      <c r="C144" s="116">
        <f>Transakce!C156</f>
        <v>0</v>
      </c>
      <c r="D144" s="127" t="str">
        <f>IF(ISTEXT(Transakce!D156),Transakce!D156,"")</f>
        <v/>
      </c>
      <c r="E144" s="127" t="str">
        <f>IF(ISTEXT(Transakce!E156),Transakce!E156,"")</f>
        <v/>
      </c>
      <c r="F144" s="113">
        <f>Transakce!F156</f>
        <v>0</v>
      </c>
      <c r="G144" s="113">
        <f>Transakce!I156</f>
        <v>0</v>
      </c>
      <c r="H144" s="113">
        <f>SUMIFS(Transakce!$G156,Transakce!$K156,H$3)+SUMIFS(Transakce!$H156,Transakce!$L156,H$3)</f>
        <v>0</v>
      </c>
      <c r="I144" s="113">
        <f>SUMIFS(Transakce!$G156,Transakce!$K156,I$3)+SUMIFS(Transakce!$H156,Transakce!$L156,I$3)</f>
        <v>0</v>
      </c>
      <c r="J144" s="113">
        <f>SUMIFS(Transakce!$G156,Transakce!$K156,J$3)+SUMIFS(Transakce!$H156,Transakce!$L156,J$3)</f>
        <v>0</v>
      </c>
      <c r="K144" s="113">
        <f>SUMIFS(Transakce!$G156,Transakce!$K156,K$3)+SUMIFS(Transakce!$H156,Transakce!$L156,K$3)</f>
        <v>0</v>
      </c>
      <c r="L144" s="113">
        <f>SUMIFS(Transakce!$G156,Transakce!$K156,L$3)+SUMIFS(Transakce!$H156,Transakce!$L156,L$3)</f>
        <v>0</v>
      </c>
      <c r="M144" s="113">
        <f>SUMIFS(Transakce!$G156,Transakce!$K156,M$3)+SUMIFS(Transakce!$H156,Transakce!$L156,M$3)</f>
        <v>0</v>
      </c>
      <c r="N144" s="113">
        <f>SUMIFS(Transakce!$G156,Transakce!$K156,N$3)+SUMIFS(Transakce!$H156,Transakce!$L156,N$3)</f>
        <v>0</v>
      </c>
      <c r="O144" s="113">
        <f>SUMIFS(Transakce!$G156,Transakce!$K156,O$3)+SUMIFS(Transakce!$H156,Transakce!$L156,O$3)</f>
        <v>0</v>
      </c>
      <c r="P144" s="113">
        <f>SUMIFS(Transakce!$G156,Transakce!$K156,P$3)+SUMIFS(Transakce!$H156,Transakce!$L156,P$3)</f>
        <v>0</v>
      </c>
      <c r="Q144" s="113">
        <f>SUMIFS(Transakce!$G156,Transakce!$K156,Q$3)+SUMIFS(Transakce!$H156,Transakce!$L156,Q$3)</f>
        <v>0</v>
      </c>
      <c r="R144" s="113">
        <f>SUMIFS(Transakce!$G156,Transakce!$K156,R$3)+SUMIFS(Transakce!$H156,Transakce!$L156,R$3)</f>
        <v>0</v>
      </c>
      <c r="S144" s="113">
        <f>SUMIFS(Transakce!$G156,Transakce!$K156,S$3)+SUMIFS(Transakce!$H156,Transakce!$L156,S$3)</f>
        <v>0</v>
      </c>
      <c r="T144" s="113">
        <f>SUMIFS(Transakce!$G156,Transakce!$K156,T$3)+SUMIFS(Transakce!$H156,Transakce!$L156,T$3)</f>
        <v>0</v>
      </c>
      <c r="U144" s="113">
        <f>SUMIFS(Transakce!$G156,Transakce!$K156,U$3)+SUMIFS(Transakce!$H156,Transakce!$L156,U$3)</f>
        <v>0</v>
      </c>
      <c r="V144" s="113">
        <f>SUMIFS(Transakce!$G156,Transakce!$K156,V$3)+SUMIFS(Transakce!$H156,Transakce!$L156,V$3)</f>
        <v>0</v>
      </c>
      <c r="W144" s="113">
        <f>SUMIFS(Transakce!$G156,Transakce!$K156,W$3)+SUMIFS(Transakce!$H156,Transakce!$L156,W$3)</f>
        <v>0</v>
      </c>
      <c r="X144" s="113">
        <f>SUMIFS(Transakce!$G156,Transakce!$K156,X$3)+SUMIFS(Transakce!$H156,Transakce!$L156,X$3)</f>
        <v>0</v>
      </c>
      <c r="Y144" s="113">
        <f>SUMIFS(Transakce!$G156,Transakce!$K156,Y$3)+SUMIFS(Transakce!$H156,Transakce!$L156,Y$3)</f>
        <v>0</v>
      </c>
      <c r="Z144" s="113">
        <f>SUMIFS(Transakce!$G156,Transakce!$K156,Z$3)+SUMIFS(Transakce!$H156,Transakce!$L156,Z$3)</f>
        <v>0</v>
      </c>
      <c r="AA144" s="113">
        <f>SUMIFS(Transakce!$G156,Transakce!$K156,AA$3)+SUMIFS(Transakce!$H156,Transakce!$L156,AA$3)</f>
        <v>0</v>
      </c>
      <c r="AB144" s="113">
        <f>SUMIFS(Transakce!$G156,Transakce!$K156,AB$3)+SUMIFS(Transakce!$H156,Transakce!$L156,AB$3)</f>
        <v>0</v>
      </c>
      <c r="AC144" s="113">
        <f>SUMIFS(Transakce!$G156,Transakce!$K156,AC$3)+SUMIFS(Transakce!$H156,Transakce!$L156,AC$3)</f>
        <v>0</v>
      </c>
      <c r="AD144" s="113">
        <f>SUMIFS(Transakce!$G156,Transakce!$K156,AD$3)+SUMIFS(Transakce!$H156,Transakce!$L156,AD$3)</f>
        <v>0</v>
      </c>
      <c r="AE144" s="113">
        <f>SUMIFS(Transakce!$G156,Transakce!$K156,AE$3)+SUMIFS(Transakce!$H156,Transakce!$L156,AE$3)</f>
        <v>0</v>
      </c>
      <c r="AF144" s="113">
        <f>SUMIFS(Transakce!$G156,Transakce!$K156,AF$3)+SUMIFS(Transakce!$H156,Transakce!$L156,AF$3)</f>
        <v>0</v>
      </c>
      <c r="AG144" s="113">
        <f>SUMIFS(Transakce!$G156,Transakce!$K156,AG$3)+SUMIFS(Transakce!$H156,Transakce!$L156,AG$3)</f>
        <v>0</v>
      </c>
      <c r="AH144" s="123">
        <f>SUMIFS(Transakce!$G156,Transakce!$K156,AH$3)+SUMIFS(Transakce!$H156,Transakce!$L156,AH$3)</f>
        <v>0</v>
      </c>
    </row>
    <row r="145" spans="1:34" hidden="1">
      <c r="A145" s="122">
        <f>Transakce!A157</f>
        <v>0</v>
      </c>
      <c r="B145" s="115" t="str">
        <f>IF(ISTEXT(Transakce!B157),Transakce!B157,"")</f>
        <v/>
      </c>
      <c r="C145" s="116">
        <f>Transakce!C157</f>
        <v>0</v>
      </c>
      <c r="D145" s="127" t="str">
        <f>IF(ISTEXT(Transakce!D157),Transakce!D157,"")</f>
        <v/>
      </c>
      <c r="E145" s="127" t="str">
        <f>IF(ISTEXT(Transakce!E157),Transakce!E157,"")</f>
        <v/>
      </c>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23"/>
    </row>
    <row r="146" spans="1:34">
      <c r="A146" s="122">
        <f>Transakce!A158</f>
        <v>0</v>
      </c>
      <c r="B146" s="115" t="str">
        <f>IF(ISTEXT(Transakce!B158),Transakce!B158,"")</f>
        <v/>
      </c>
      <c r="C146" s="116">
        <f>Transakce!C158</f>
        <v>0</v>
      </c>
      <c r="D146" s="127" t="str">
        <f>IF(ISTEXT(Transakce!D158),Transakce!D158,"")</f>
        <v/>
      </c>
      <c r="E146" s="127" t="str">
        <f>IF(ISTEXT(Transakce!E158),Transakce!E158,"")</f>
        <v/>
      </c>
      <c r="F146" s="113">
        <f>Transakce!F158</f>
        <v>0</v>
      </c>
      <c r="G146" s="113">
        <f>Transakce!I158</f>
        <v>0</v>
      </c>
      <c r="H146" s="113">
        <f>SUMIFS(Transakce!$G158,Transakce!$K158,H$3)+SUMIFS(Transakce!$H158,Transakce!$L158,H$3)</f>
        <v>0</v>
      </c>
      <c r="I146" s="113">
        <f>SUMIFS(Transakce!$G158,Transakce!$K158,I$3)+SUMIFS(Transakce!$H158,Transakce!$L158,I$3)</f>
        <v>0</v>
      </c>
      <c r="J146" s="113">
        <f>SUMIFS(Transakce!$G158,Transakce!$K158,J$3)+SUMIFS(Transakce!$H158,Transakce!$L158,J$3)</f>
        <v>0</v>
      </c>
      <c r="K146" s="113">
        <f>SUMIFS(Transakce!$G158,Transakce!$K158,K$3)+SUMIFS(Transakce!$H158,Transakce!$L158,K$3)</f>
        <v>0</v>
      </c>
      <c r="L146" s="113">
        <f>SUMIFS(Transakce!$G158,Transakce!$K158,L$3)+SUMIFS(Transakce!$H158,Transakce!$L158,L$3)</f>
        <v>0</v>
      </c>
      <c r="M146" s="113">
        <f>SUMIFS(Transakce!$G158,Transakce!$K158,M$3)+SUMIFS(Transakce!$H158,Transakce!$L158,M$3)</f>
        <v>0</v>
      </c>
      <c r="N146" s="113">
        <f>SUMIFS(Transakce!$G158,Transakce!$K158,N$3)+SUMIFS(Transakce!$H158,Transakce!$L158,N$3)</f>
        <v>0</v>
      </c>
      <c r="O146" s="113">
        <f>SUMIFS(Transakce!$G158,Transakce!$K158,O$3)+SUMIFS(Transakce!$H158,Transakce!$L158,O$3)</f>
        <v>0</v>
      </c>
      <c r="P146" s="113">
        <f>SUMIFS(Transakce!$G158,Transakce!$K158,P$3)+SUMIFS(Transakce!$H158,Transakce!$L158,P$3)</f>
        <v>0</v>
      </c>
      <c r="Q146" s="113">
        <f>SUMIFS(Transakce!$G158,Transakce!$K158,Q$3)+SUMIFS(Transakce!$H158,Transakce!$L158,Q$3)</f>
        <v>0</v>
      </c>
      <c r="R146" s="113">
        <f>SUMIFS(Transakce!$G158,Transakce!$K158,R$3)+SUMIFS(Transakce!$H158,Transakce!$L158,R$3)</f>
        <v>0</v>
      </c>
      <c r="S146" s="113">
        <f>SUMIFS(Transakce!$G158,Transakce!$K158,S$3)+SUMIFS(Transakce!$H158,Transakce!$L158,S$3)</f>
        <v>0</v>
      </c>
      <c r="T146" s="113">
        <f>SUMIFS(Transakce!$G158,Transakce!$K158,T$3)+SUMIFS(Transakce!$H158,Transakce!$L158,T$3)</f>
        <v>0</v>
      </c>
      <c r="U146" s="113">
        <f>SUMIFS(Transakce!$G158,Transakce!$K158,U$3)+SUMIFS(Transakce!$H158,Transakce!$L158,U$3)</f>
        <v>0</v>
      </c>
      <c r="V146" s="113">
        <f>SUMIFS(Transakce!$G158,Transakce!$K158,V$3)+SUMIFS(Transakce!$H158,Transakce!$L158,V$3)</f>
        <v>0</v>
      </c>
      <c r="W146" s="113">
        <f>SUMIFS(Transakce!$G158,Transakce!$K158,W$3)+SUMIFS(Transakce!$H158,Transakce!$L158,W$3)</f>
        <v>0</v>
      </c>
      <c r="X146" s="113">
        <f>SUMIFS(Transakce!$G158,Transakce!$K158,X$3)+SUMIFS(Transakce!$H158,Transakce!$L158,X$3)</f>
        <v>0</v>
      </c>
      <c r="Y146" s="113">
        <f>SUMIFS(Transakce!$G158,Transakce!$K158,Y$3)+SUMIFS(Transakce!$H158,Transakce!$L158,Y$3)</f>
        <v>0</v>
      </c>
      <c r="Z146" s="113">
        <f>SUMIFS(Transakce!$G158,Transakce!$K158,Z$3)+SUMIFS(Transakce!$H158,Transakce!$L158,Z$3)</f>
        <v>0</v>
      </c>
      <c r="AA146" s="113">
        <f>SUMIFS(Transakce!$G158,Transakce!$K158,AA$3)+SUMIFS(Transakce!$H158,Transakce!$L158,AA$3)</f>
        <v>0</v>
      </c>
      <c r="AB146" s="113">
        <f>SUMIFS(Transakce!$G158,Transakce!$K158,AB$3)+SUMIFS(Transakce!$H158,Transakce!$L158,AB$3)</f>
        <v>0</v>
      </c>
      <c r="AC146" s="113">
        <f>SUMIFS(Transakce!$G158,Transakce!$K158,AC$3)+SUMIFS(Transakce!$H158,Transakce!$L158,AC$3)</f>
        <v>0</v>
      </c>
      <c r="AD146" s="113">
        <f>SUMIFS(Transakce!$G158,Transakce!$K158,AD$3)+SUMIFS(Transakce!$H158,Transakce!$L158,AD$3)</f>
        <v>0</v>
      </c>
      <c r="AE146" s="113">
        <f>SUMIFS(Transakce!$G158,Transakce!$K158,AE$3)+SUMIFS(Transakce!$H158,Transakce!$L158,AE$3)</f>
        <v>0</v>
      </c>
      <c r="AF146" s="113">
        <f>SUMIFS(Transakce!$G158,Transakce!$K158,AF$3)+SUMIFS(Transakce!$H158,Transakce!$L158,AF$3)</f>
        <v>0</v>
      </c>
      <c r="AG146" s="113">
        <f>SUMIFS(Transakce!$G158,Transakce!$K158,AG$3)+SUMIFS(Transakce!$H158,Transakce!$L158,AG$3)</f>
        <v>0</v>
      </c>
      <c r="AH146" s="123">
        <f>SUMIFS(Transakce!$G158,Transakce!$K158,AH$3)+SUMIFS(Transakce!$H158,Transakce!$L158,AH$3)</f>
        <v>0</v>
      </c>
    </row>
    <row r="147" spans="1:34" hidden="1">
      <c r="A147" s="122">
        <f>Transakce!A159</f>
        <v>0</v>
      </c>
      <c r="B147" s="115" t="str">
        <f>IF(ISTEXT(Transakce!B159),Transakce!B159,"")</f>
        <v/>
      </c>
      <c r="C147" s="116">
        <f>Transakce!C159</f>
        <v>0</v>
      </c>
      <c r="D147" s="127" t="str">
        <f>IF(ISTEXT(Transakce!D159),Transakce!D159,"")</f>
        <v/>
      </c>
      <c r="E147" s="127" t="str">
        <f>IF(ISTEXT(Transakce!E159),Transakce!E159,"")</f>
        <v/>
      </c>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c r="AB147" s="113"/>
      <c r="AC147" s="113"/>
      <c r="AD147" s="113"/>
      <c r="AE147" s="113"/>
      <c r="AF147" s="113"/>
      <c r="AG147" s="113"/>
      <c r="AH147" s="123"/>
    </row>
    <row r="148" spans="1:34">
      <c r="A148" s="122">
        <f>Transakce!A160</f>
        <v>0</v>
      </c>
      <c r="B148" s="115" t="str">
        <f>IF(ISTEXT(Transakce!B160),Transakce!B160,"")</f>
        <v/>
      </c>
      <c r="C148" s="116">
        <f>Transakce!C160</f>
        <v>0</v>
      </c>
      <c r="D148" s="127" t="str">
        <f>IF(ISTEXT(Transakce!D160),Transakce!D160,"")</f>
        <v/>
      </c>
      <c r="E148" s="127" t="str">
        <f>IF(ISTEXT(Transakce!E160),Transakce!E160,"")</f>
        <v/>
      </c>
      <c r="F148" s="113">
        <f>Transakce!F160</f>
        <v>0</v>
      </c>
      <c r="G148" s="113">
        <f>Transakce!I160</f>
        <v>0</v>
      </c>
      <c r="H148" s="113">
        <f>SUMIFS(Transakce!$G160,Transakce!$K160,H$3)+SUMIFS(Transakce!$H160,Transakce!$L160,H$3)</f>
        <v>0</v>
      </c>
      <c r="I148" s="113">
        <f>SUMIFS(Transakce!$G160,Transakce!$K160,I$3)+SUMIFS(Transakce!$H160,Transakce!$L160,I$3)</f>
        <v>0</v>
      </c>
      <c r="J148" s="113">
        <f>SUMIFS(Transakce!$G160,Transakce!$K160,J$3)+SUMIFS(Transakce!$H160,Transakce!$L160,J$3)</f>
        <v>0</v>
      </c>
      <c r="K148" s="113">
        <f>SUMIFS(Transakce!$G160,Transakce!$K160,K$3)+SUMIFS(Transakce!$H160,Transakce!$L160,K$3)</f>
        <v>0</v>
      </c>
      <c r="L148" s="113">
        <f>SUMIFS(Transakce!$G160,Transakce!$K160,L$3)+SUMIFS(Transakce!$H160,Transakce!$L160,L$3)</f>
        <v>0</v>
      </c>
      <c r="M148" s="113">
        <f>SUMIFS(Transakce!$G160,Transakce!$K160,M$3)+SUMIFS(Transakce!$H160,Transakce!$L160,M$3)</f>
        <v>0</v>
      </c>
      <c r="N148" s="113">
        <f>SUMIFS(Transakce!$G160,Transakce!$K160,N$3)+SUMIFS(Transakce!$H160,Transakce!$L160,N$3)</f>
        <v>0</v>
      </c>
      <c r="O148" s="113">
        <f>SUMIFS(Transakce!$G160,Transakce!$K160,O$3)+SUMIFS(Transakce!$H160,Transakce!$L160,O$3)</f>
        <v>0</v>
      </c>
      <c r="P148" s="113">
        <f>SUMIFS(Transakce!$G160,Transakce!$K160,P$3)+SUMIFS(Transakce!$H160,Transakce!$L160,P$3)</f>
        <v>0</v>
      </c>
      <c r="Q148" s="113">
        <f>SUMIFS(Transakce!$G160,Transakce!$K160,Q$3)+SUMIFS(Transakce!$H160,Transakce!$L160,Q$3)</f>
        <v>0</v>
      </c>
      <c r="R148" s="113">
        <f>SUMIFS(Transakce!$G160,Transakce!$K160,R$3)+SUMIFS(Transakce!$H160,Transakce!$L160,R$3)</f>
        <v>0</v>
      </c>
      <c r="S148" s="113">
        <f>SUMIFS(Transakce!$G160,Transakce!$K160,S$3)+SUMIFS(Transakce!$H160,Transakce!$L160,S$3)</f>
        <v>0</v>
      </c>
      <c r="T148" s="113">
        <f>SUMIFS(Transakce!$G160,Transakce!$K160,T$3)+SUMIFS(Transakce!$H160,Transakce!$L160,T$3)</f>
        <v>0</v>
      </c>
      <c r="U148" s="113">
        <f>SUMIFS(Transakce!$G160,Transakce!$K160,U$3)+SUMIFS(Transakce!$H160,Transakce!$L160,U$3)</f>
        <v>0</v>
      </c>
      <c r="V148" s="113">
        <f>SUMIFS(Transakce!$G160,Transakce!$K160,V$3)+SUMIFS(Transakce!$H160,Transakce!$L160,V$3)</f>
        <v>0</v>
      </c>
      <c r="W148" s="113">
        <f>SUMIFS(Transakce!$G160,Transakce!$K160,W$3)+SUMIFS(Transakce!$H160,Transakce!$L160,W$3)</f>
        <v>0</v>
      </c>
      <c r="X148" s="113">
        <f>SUMIFS(Transakce!$G160,Transakce!$K160,X$3)+SUMIFS(Transakce!$H160,Transakce!$L160,X$3)</f>
        <v>0</v>
      </c>
      <c r="Y148" s="113">
        <f>SUMIFS(Transakce!$G160,Transakce!$K160,Y$3)+SUMIFS(Transakce!$H160,Transakce!$L160,Y$3)</f>
        <v>0</v>
      </c>
      <c r="Z148" s="113">
        <f>SUMIFS(Transakce!$G160,Transakce!$K160,Z$3)+SUMIFS(Transakce!$H160,Transakce!$L160,Z$3)</f>
        <v>0</v>
      </c>
      <c r="AA148" s="113">
        <f>SUMIFS(Transakce!$G160,Transakce!$K160,AA$3)+SUMIFS(Transakce!$H160,Transakce!$L160,AA$3)</f>
        <v>0</v>
      </c>
      <c r="AB148" s="113">
        <f>SUMIFS(Transakce!$G160,Transakce!$K160,AB$3)+SUMIFS(Transakce!$H160,Transakce!$L160,AB$3)</f>
        <v>0</v>
      </c>
      <c r="AC148" s="113">
        <f>SUMIFS(Transakce!$G160,Transakce!$K160,AC$3)+SUMIFS(Transakce!$H160,Transakce!$L160,AC$3)</f>
        <v>0</v>
      </c>
      <c r="AD148" s="113">
        <f>SUMIFS(Transakce!$G160,Transakce!$K160,AD$3)+SUMIFS(Transakce!$H160,Transakce!$L160,AD$3)</f>
        <v>0</v>
      </c>
      <c r="AE148" s="113">
        <f>SUMIFS(Transakce!$G160,Transakce!$K160,AE$3)+SUMIFS(Transakce!$H160,Transakce!$L160,AE$3)</f>
        <v>0</v>
      </c>
      <c r="AF148" s="113">
        <f>SUMIFS(Transakce!$G160,Transakce!$K160,AF$3)+SUMIFS(Transakce!$H160,Transakce!$L160,AF$3)</f>
        <v>0</v>
      </c>
      <c r="AG148" s="113">
        <f>SUMIFS(Transakce!$G160,Transakce!$K160,AG$3)+SUMIFS(Transakce!$H160,Transakce!$L160,AG$3)</f>
        <v>0</v>
      </c>
      <c r="AH148" s="123">
        <f>SUMIFS(Transakce!$G160,Transakce!$K160,AH$3)+SUMIFS(Transakce!$H160,Transakce!$L160,AH$3)</f>
        <v>0</v>
      </c>
    </row>
    <row r="149" spans="1:34" hidden="1">
      <c r="A149" s="122">
        <f>Transakce!A161</f>
        <v>0</v>
      </c>
      <c r="B149" s="115" t="str">
        <f>IF(ISTEXT(Transakce!B161),Transakce!B161,"")</f>
        <v/>
      </c>
      <c r="C149" s="116">
        <f>Transakce!C161</f>
        <v>0</v>
      </c>
      <c r="D149" s="127" t="str">
        <f>IF(ISTEXT(Transakce!D161),Transakce!D161,"")</f>
        <v/>
      </c>
      <c r="E149" s="127" t="str">
        <f>IF(ISTEXT(Transakce!E161),Transakce!E161,"")</f>
        <v/>
      </c>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c r="AB149" s="113"/>
      <c r="AC149" s="113"/>
      <c r="AD149" s="113"/>
      <c r="AE149" s="113"/>
      <c r="AF149" s="113"/>
      <c r="AG149" s="113"/>
      <c r="AH149" s="123"/>
    </row>
    <row r="150" spans="1:34">
      <c r="A150" s="122">
        <f>Transakce!A162</f>
        <v>0</v>
      </c>
      <c r="B150" s="115" t="str">
        <f>IF(ISTEXT(Transakce!B162),Transakce!B162,"")</f>
        <v/>
      </c>
      <c r="C150" s="116">
        <f>Transakce!C162</f>
        <v>0</v>
      </c>
      <c r="D150" s="127" t="str">
        <f>IF(ISTEXT(Transakce!D162),Transakce!D162,"")</f>
        <v/>
      </c>
      <c r="E150" s="127" t="str">
        <f>IF(ISTEXT(Transakce!E162),Transakce!E162,"")</f>
        <v/>
      </c>
      <c r="F150" s="113">
        <f>Transakce!F162</f>
        <v>0</v>
      </c>
      <c r="G150" s="113">
        <f>Transakce!I162</f>
        <v>0</v>
      </c>
      <c r="H150" s="113">
        <f>SUMIFS(Transakce!$G162,Transakce!$K162,H$3)+SUMIFS(Transakce!$H162,Transakce!$L162,H$3)</f>
        <v>0</v>
      </c>
      <c r="I150" s="113">
        <f>SUMIFS(Transakce!$G162,Transakce!$K162,I$3)+SUMIFS(Transakce!$H162,Transakce!$L162,I$3)</f>
        <v>0</v>
      </c>
      <c r="J150" s="113">
        <f>SUMIFS(Transakce!$G162,Transakce!$K162,J$3)+SUMIFS(Transakce!$H162,Transakce!$L162,J$3)</f>
        <v>0</v>
      </c>
      <c r="K150" s="113">
        <f>SUMIFS(Transakce!$G162,Transakce!$K162,K$3)+SUMIFS(Transakce!$H162,Transakce!$L162,K$3)</f>
        <v>0</v>
      </c>
      <c r="L150" s="113">
        <f>SUMIFS(Transakce!$G162,Transakce!$K162,L$3)+SUMIFS(Transakce!$H162,Transakce!$L162,L$3)</f>
        <v>0</v>
      </c>
      <c r="M150" s="113">
        <f>SUMIFS(Transakce!$G162,Transakce!$K162,M$3)+SUMIFS(Transakce!$H162,Transakce!$L162,M$3)</f>
        <v>0</v>
      </c>
      <c r="N150" s="113">
        <f>SUMIFS(Transakce!$G162,Transakce!$K162,N$3)+SUMIFS(Transakce!$H162,Transakce!$L162,N$3)</f>
        <v>0</v>
      </c>
      <c r="O150" s="113">
        <f>SUMIFS(Transakce!$G162,Transakce!$K162,O$3)+SUMIFS(Transakce!$H162,Transakce!$L162,O$3)</f>
        <v>0</v>
      </c>
      <c r="P150" s="113">
        <f>SUMIFS(Transakce!$G162,Transakce!$K162,P$3)+SUMIFS(Transakce!$H162,Transakce!$L162,P$3)</f>
        <v>0</v>
      </c>
      <c r="Q150" s="113">
        <f>SUMIFS(Transakce!$G162,Transakce!$K162,Q$3)+SUMIFS(Transakce!$H162,Transakce!$L162,Q$3)</f>
        <v>0</v>
      </c>
      <c r="R150" s="113">
        <f>SUMIFS(Transakce!$G162,Transakce!$K162,R$3)+SUMIFS(Transakce!$H162,Transakce!$L162,R$3)</f>
        <v>0</v>
      </c>
      <c r="S150" s="113">
        <f>SUMIFS(Transakce!$G162,Transakce!$K162,S$3)+SUMIFS(Transakce!$H162,Transakce!$L162,S$3)</f>
        <v>0</v>
      </c>
      <c r="T150" s="113">
        <f>SUMIFS(Transakce!$G162,Transakce!$K162,T$3)+SUMIFS(Transakce!$H162,Transakce!$L162,T$3)</f>
        <v>0</v>
      </c>
      <c r="U150" s="113">
        <f>SUMIFS(Transakce!$G162,Transakce!$K162,U$3)+SUMIFS(Transakce!$H162,Transakce!$L162,U$3)</f>
        <v>0</v>
      </c>
      <c r="V150" s="113">
        <f>SUMIFS(Transakce!$G162,Transakce!$K162,V$3)+SUMIFS(Transakce!$H162,Transakce!$L162,V$3)</f>
        <v>0</v>
      </c>
      <c r="W150" s="113">
        <f>SUMIFS(Transakce!$G162,Transakce!$K162,W$3)+SUMIFS(Transakce!$H162,Transakce!$L162,W$3)</f>
        <v>0</v>
      </c>
      <c r="X150" s="113">
        <f>SUMIFS(Transakce!$G162,Transakce!$K162,X$3)+SUMIFS(Transakce!$H162,Transakce!$L162,X$3)</f>
        <v>0</v>
      </c>
      <c r="Y150" s="113">
        <f>SUMIFS(Transakce!$G162,Transakce!$K162,Y$3)+SUMIFS(Transakce!$H162,Transakce!$L162,Y$3)</f>
        <v>0</v>
      </c>
      <c r="Z150" s="113">
        <f>SUMIFS(Transakce!$G162,Transakce!$K162,Z$3)+SUMIFS(Transakce!$H162,Transakce!$L162,Z$3)</f>
        <v>0</v>
      </c>
      <c r="AA150" s="113">
        <f>SUMIFS(Transakce!$G162,Transakce!$K162,AA$3)+SUMIFS(Transakce!$H162,Transakce!$L162,AA$3)</f>
        <v>0</v>
      </c>
      <c r="AB150" s="113">
        <f>SUMIFS(Transakce!$G162,Transakce!$K162,AB$3)+SUMIFS(Transakce!$H162,Transakce!$L162,AB$3)</f>
        <v>0</v>
      </c>
      <c r="AC150" s="113">
        <f>SUMIFS(Transakce!$G162,Transakce!$K162,AC$3)+SUMIFS(Transakce!$H162,Transakce!$L162,AC$3)</f>
        <v>0</v>
      </c>
      <c r="AD150" s="113">
        <f>SUMIFS(Transakce!$G162,Transakce!$K162,AD$3)+SUMIFS(Transakce!$H162,Transakce!$L162,AD$3)</f>
        <v>0</v>
      </c>
      <c r="AE150" s="113">
        <f>SUMIFS(Transakce!$G162,Transakce!$K162,AE$3)+SUMIFS(Transakce!$H162,Transakce!$L162,AE$3)</f>
        <v>0</v>
      </c>
      <c r="AF150" s="113">
        <f>SUMIFS(Transakce!$G162,Transakce!$K162,AF$3)+SUMIFS(Transakce!$H162,Transakce!$L162,AF$3)</f>
        <v>0</v>
      </c>
      <c r="AG150" s="113">
        <f>SUMIFS(Transakce!$G162,Transakce!$K162,AG$3)+SUMIFS(Transakce!$H162,Transakce!$L162,AG$3)</f>
        <v>0</v>
      </c>
      <c r="AH150" s="123">
        <f>SUMIFS(Transakce!$G162,Transakce!$K162,AH$3)+SUMIFS(Transakce!$H162,Transakce!$L162,AH$3)</f>
        <v>0</v>
      </c>
    </row>
    <row r="151" spans="1:34" hidden="1">
      <c r="A151" s="122">
        <f>Transakce!A163</f>
        <v>0</v>
      </c>
      <c r="B151" s="115" t="str">
        <f>IF(ISTEXT(Transakce!B163),Transakce!B163,"")</f>
        <v/>
      </c>
      <c r="C151" s="116">
        <f>Transakce!C163</f>
        <v>0</v>
      </c>
      <c r="D151" s="127" t="str">
        <f>IF(ISTEXT(Transakce!D163),Transakce!D163,"")</f>
        <v/>
      </c>
      <c r="E151" s="127" t="str">
        <f>IF(ISTEXT(Transakce!E163),Transakce!E163,"")</f>
        <v/>
      </c>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E151" s="113"/>
      <c r="AF151" s="113"/>
      <c r="AG151" s="113"/>
      <c r="AH151" s="123"/>
    </row>
    <row r="152" spans="1:34">
      <c r="A152" s="122">
        <f>Transakce!A164</f>
        <v>0</v>
      </c>
      <c r="B152" s="115" t="str">
        <f>IF(ISTEXT(Transakce!B164),Transakce!B164,"")</f>
        <v/>
      </c>
      <c r="C152" s="116">
        <f>Transakce!C164</f>
        <v>0</v>
      </c>
      <c r="D152" s="127" t="str">
        <f>IF(ISTEXT(Transakce!D164),Transakce!D164,"")</f>
        <v/>
      </c>
      <c r="E152" s="127" t="str">
        <f>IF(ISTEXT(Transakce!E164),Transakce!E164,"")</f>
        <v/>
      </c>
      <c r="F152" s="113">
        <f>Transakce!F164</f>
        <v>0</v>
      </c>
      <c r="G152" s="113">
        <f>Transakce!I164</f>
        <v>0</v>
      </c>
      <c r="H152" s="113">
        <f>SUMIFS(Transakce!$G164,Transakce!$K164,H$3)+SUMIFS(Transakce!$H164,Transakce!$L164,H$3)</f>
        <v>0</v>
      </c>
      <c r="I152" s="113">
        <f>SUMIFS(Transakce!$G164,Transakce!$K164,I$3)+SUMIFS(Transakce!$H164,Transakce!$L164,I$3)</f>
        <v>0</v>
      </c>
      <c r="J152" s="113">
        <f>SUMIFS(Transakce!$G164,Transakce!$K164,J$3)+SUMIFS(Transakce!$H164,Transakce!$L164,J$3)</f>
        <v>0</v>
      </c>
      <c r="K152" s="113">
        <f>SUMIFS(Transakce!$G164,Transakce!$K164,K$3)+SUMIFS(Transakce!$H164,Transakce!$L164,K$3)</f>
        <v>0</v>
      </c>
      <c r="L152" s="113">
        <f>SUMIFS(Transakce!$G164,Transakce!$K164,L$3)+SUMIFS(Transakce!$H164,Transakce!$L164,L$3)</f>
        <v>0</v>
      </c>
      <c r="M152" s="113">
        <f>SUMIFS(Transakce!$G164,Transakce!$K164,M$3)+SUMIFS(Transakce!$H164,Transakce!$L164,M$3)</f>
        <v>0</v>
      </c>
      <c r="N152" s="113">
        <f>SUMIFS(Transakce!$G164,Transakce!$K164,N$3)+SUMIFS(Transakce!$H164,Transakce!$L164,N$3)</f>
        <v>0</v>
      </c>
      <c r="O152" s="113">
        <f>SUMIFS(Transakce!$G164,Transakce!$K164,O$3)+SUMIFS(Transakce!$H164,Transakce!$L164,O$3)</f>
        <v>0</v>
      </c>
      <c r="P152" s="113">
        <f>SUMIFS(Transakce!$G164,Transakce!$K164,P$3)+SUMIFS(Transakce!$H164,Transakce!$L164,P$3)</f>
        <v>0</v>
      </c>
      <c r="Q152" s="113">
        <f>SUMIFS(Transakce!$G164,Transakce!$K164,Q$3)+SUMIFS(Transakce!$H164,Transakce!$L164,Q$3)</f>
        <v>0</v>
      </c>
      <c r="R152" s="113">
        <f>SUMIFS(Transakce!$G164,Transakce!$K164,R$3)+SUMIFS(Transakce!$H164,Transakce!$L164,R$3)</f>
        <v>0</v>
      </c>
      <c r="S152" s="113">
        <f>SUMIFS(Transakce!$G164,Transakce!$K164,S$3)+SUMIFS(Transakce!$H164,Transakce!$L164,S$3)</f>
        <v>0</v>
      </c>
      <c r="T152" s="113">
        <f>SUMIFS(Transakce!$G164,Transakce!$K164,T$3)+SUMIFS(Transakce!$H164,Transakce!$L164,T$3)</f>
        <v>0</v>
      </c>
      <c r="U152" s="113">
        <f>SUMIFS(Transakce!$G164,Transakce!$K164,U$3)+SUMIFS(Transakce!$H164,Transakce!$L164,U$3)</f>
        <v>0</v>
      </c>
      <c r="V152" s="113">
        <f>SUMIFS(Transakce!$G164,Transakce!$K164,V$3)+SUMIFS(Transakce!$H164,Transakce!$L164,V$3)</f>
        <v>0</v>
      </c>
      <c r="W152" s="113">
        <f>SUMIFS(Transakce!$G164,Transakce!$K164,W$3)+SUMIFS(Transakce!$H164,Transakce!$L164,W$3)</f>
        <v>0</v>
      </c>
      <c r="X152" s="113">
        <f>SUMIFS(Transakce!$G164,Transakce!$K164,X$3)+SUMIFS(Transakce!$H164,Transakce!$L164,X$3)</f>
        <v>0</v>
      </c>
      <c r="Y152" s="113">
        <f>SUMIFS(Transakce!$G164,Transakce!$K164,Y$3)+SUMIFS(Transakce!$H164,Transakce!$L164,Y$3)</f>
        <v>0</v>
      </c>
      <c r="Z152" s="113">
        <f>SUMIFS(Transakce!$G164,Transakce!$K164,Z$3)+SUMIFS(Transakce!$H164,Transakce!$L164,Z$3)</f>
        <v>0</v>
      </c>
      <c r="AA152" s="113">
        <f>SUMIFS(Transakce!$G164,Transakce!$K164,AA$3)+SUMIFS(Transakce!$H164,Transakce!$L164,AA$3)</f>
        <v>0</v>
      </c>
      <c r="AB152" s="113">
        <f>SUMIFS(Transakce!$G164,Transakce!$K164,AB$3)+SUMIFS(Transakce!$H164,Transakce!$L164,AB$3)</f>
        <v>0</v>
      </c>
      <c r="AC152" s="113">
        <f>SUMIFS(Transakce!$G164,Transakce!$K164,AC$3)+SUMIFS(Transakce!$H164,Transakce!$L164,AC$3)</f>
        <v>0</v>
      </c>
      <c r="AD152" s="113">
        <f>SUMIFS(Transakce!$G164,Transakce!$K164,AD$3)+SUMIFS(Transakce!$H164,Transakce!$L164,AD$3)</f>
        <v>0</v>
      </c>
      <c r="AE152" s="113">
        <f>SUMIFS(Transakce!$G164,Transakce!$K164,AE$3)+SUMIFS(Transakce!$H164,Transakce!$L164,AE$3)</f>
        <v>0</v>
      </c>
      <c r="AF152" s="113">
        <f>SUMIFS(Transakce!$G164,Transakce!$K164,AF$3)+SUMIFS(Transakce!$H164,Transakce!$L164,AF$3)</f>
        <v>0</v>
      </c>
      <c r="AG152" s="113">
        <f>SUMIFS(Transakce!$G164,Transakce!$K164,AG$3)+SUMIFS(Transakce!$H164,Transakce!$L164,AG$3)</f>
        <v>0</v>
      </c>
      <c r="AH152" s="123">
        <f>SUMIFS(Transakce!$G164,Transakce!$K164,AH$3)+SUMIFS(Transakce!$H164,Transakce!$L164,AH$3)</f>
        <v>0</v>
      </c>
    </row>
    <row r="153" spans="1:34" hidden="1">
      <c r="A153" s="122">
        <f>Transakce!A165</f>
        <v>0</v>
      </c>
      <c r="B153" s="115" t="str">
        <f>IF(ISTEXT(Transakce!B165),Transakce!B165,"")</f>
        <v/>
      </c>
      <c r="C153" s="116">
        <f>Transakce!C165</f>
        <v>0</v>
      </c>
      <c r="D153" s="127" t="str">
        <f>IF(ISTEXT(Transakce!D165),Transakce!D165,"")</f>
        <v/>
      </c>
      <c r="E153" s="127" t="str">
        <f>IF(ISTEXT(Transakce!E165),Transakce!E165,"")</f>
        <v/>
      </c>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23"/>
    </row>
    <row r="154" spans="1:34">
      <c r="A154" s="122">
        <f>Transakce!A166</f>
        <v>0</v>
      </c>
      <c r="B154" s="115" t="str">
        <f>IF(ISTEXT(Transakce!B166),Transakce!B166,"")</f>
        <v/>
      </c>
      <c r="C154" s="116">
        <f>Transakce!C166</f>
        <v>0</v>
      </c>
      <c r="D154" s="127" t="str">
        <f>IF(ISTEXT(Transakce!D166),Transakce!D166,"")</f>
        <v/>
      </c>
      <c r="E154" s="127" t="str">
        <f>IF(ISTEXT(Transakce!E166),Transakce!E166,"")</f>
        <v/>
      </c>
      <c r="F154" s="113">
        <f>Transakce!F166</f>
        <v>0</v>
      </c>
      <c r="G154" s="113">
        <f>Transakce!I166</f>
        <v>0</v>
      </c>
      <c r="H154" s="113">
        <f>SUMIFS(Transakce!$G166,Transakce!$K166,H$3)+SUMIFS(Transakce!$H166,Transakce!$L166,H$3)</f>
        <v>0</v>
      </c>
      <c r="I154" s="113">
        <f>SUMIFS(Transakce!$G166,Transakce!$K166,I$3)+SUMIFS(Transakce!$H166,Transakce!$L166,I$3)</f>
        <v>0</v>
      </c>
      <c r="J154" s="113">
        <f>SUMIFS(Transakce!$G166,Transakce!$K166,J$3)+SUMIFS(Transakce!$H166,Transakce!$L166,J$3)</f>
        <v>0</v>
      </c>
      <c r="K154" s="113">
        <f>SUMIFS(Transakce!$G166,Transakce!$K166,K$3)+SUMIFS(Transakce!$H166,Transakce!$L166,K$3)</f>
        <v>0</v>
      </c>
      <c r="L154" s="113">
        <f>SUMIFS(Transakce!$G166,Transakce!$K166,L$3)+SUMIFS(Transakce!$H166,Transakce!$L166,L$3)</f>
        <v>0</v>
      </c>
      <c r="M154" s="113">
        <f>SUMIFS(Transakce!$G166,Transakce!$K166,M$3)+SUMIFS(Transakce!$H166,Transakce!$L166,M$3)</f>
        <v>0</v>
      </c>
      <c r="N154" s="113">
        <f>SUMIFS(Transakce!$G166,Transakce!$K166,N$3)+SUMIFS(Transakce!$H166,Transakce!$L166,N$3)</f>
        <v>0</v>
      </c>
      <c r="O154" s="113">
        <f>SUMIFS(Transakce!$G166,Transakce!$K166,O$3)+SUMIFS(Transakce!$H166,Transakce!$L166,O$3)</f>
        <v>0</v>
      </c>
      <c r="P154" s="113">
        <f>SUMIFS(Transakce!$G166,Transakce!$K166,P$3)+SUMIFS(Transakce!$H166,Transakce!$L166,P$3)</f>
        <v>0</v>
      </c>
      <c r="Q154" s="113">
        <f>SUMIFS(Transakce!$G166,Transakce!$K166,Q$3)+SUMIFS(Transakce!$H166,Transakce!$L166,Q$3)</f>
        <v>0</v>
      </c>
      <c r="R154" s="113">
        <f>SUMIFS(Transakce!$G166,Transakce!$K166,R$3)+SUMIFS(Transakce!$H166,Transakce!$L166,R$3)</f>
        <v>0</v>
      </c>
      <c r="S154" s="113">
        <f>SUMIFS(Transakce!$G166,Transakce!$K166,S$3)+SUMIFS(Transakce!$H166,Transakce!$L166,S$3)</f>
        <v>0</v>
      </c>
      <c r="T154" s="113">
        <f>SUMIFS(Transakce!$G166,Transakce!$K166,T$3)+SUMIFS(Transakce!$H166,Transakce!$L166,T$3)</f>
        <v>0</v>
      </c>
      <c r="U154" s="113">
        <f>SUMIFS(Transakce!$G166,Transakce!$K166,U$3)+SUMIFS(Transakce!$H166,Transakce!$L166,U$3)</f>
        <v>0</v>
      </c>
      <c r="V154" s="113">
        <f>SUMIFS(Transakce!$G166,Transakce!$K166,V$3)+SUMIFS(Transakce!$H166,Transakce!$L166,V$3)</f>
        <v>0</v>
      </c>
      <c r="W154" s="113">
        <f>SUMIFS(Transakce!$G166,Transakce!$K166,W$3)+SUMIFS(Transakce!$H166,Transakce!$L166,W$3)</f>
        <v>0</v>
      </c>
      <c r="X154" s="113">
        <f>SUMIFS(Transakce!$G166,Transakce!$K166,X$3)+SUMIFS(Transakce!$H166,Transakce!$L166,X$3)</f>
        <v>0</v>
      </c>
      <c r="Y154" s="113">
        <f>SUMIFS(Transakce!$G166,Transakce!$K166,Y$3)+SUMIFS(Transakce!$H166,Transakce!$L166,Y$3)</f>
        <v>0</v>
      </c>
      <c r="Z154" s="113">
        <f>SUMIFS(Transakce!$G166,Transakce!$K166,Z$3)+SUMIFS(Transakce!$H166,Transakce!$L166,Z$3)</f>
        <v>0</v>
      </c>
      <c r="AA154" s="113">
        <f>SUMIFS(Transakce!$G166,Transakce!$K166,AA$3)+SUMIFS(Transakce!$H166,Transakce!$L166,AA$3)</f>
        <v>0</v>
      </c>
      <c r="AB154" s="113">
        <f>SUMIFS(Transakce!$G166,Transakce!$K166,AB$3)+SUMIFS(Transakce!$H166,Transakce!$L166,AB$3)</f>
        <v>0</v>
      </c>
      <c r="AC154" s="113">
        <f>SUMIFS(Transakce!$G166,Transakce!$K166,AC$3)+SUMIFS(Transakce!$H166,Transakce!$L166,AC$3)</f>
        <v>0</v>
      </c>
      <c r="AD154" s="113">
        <f>SUMIFS(Transakce!$G166,Transakce!$K166,AD$3)+SUMIFS(Transakce!$H166,Transakce!$L166,AD$3)</f>
        <v>0</v>
      </c>
      <c r="AE154" s="113">
        <f>SUMIFS(Transakce!$G166,Transakce!$K166,AE$3)+SUMIFS(Transakce!$H166,Transakce!$L166,AE$3)</f>
        <v>0</v>
      </c>
      <c r="AF154" s="113">
        <f>SUMIFS(Transakce!$G166,Transakce!$K166,AF$3)+SUMIFS(Transakce!$H166,Transakce!$L166,AF$3)</f>
        <v>0</v>
      </c>
      <c r="AG154" s="113">
        <f>SUMIFS(Transakce!$G166,Transakce!$K166,AG$3)+SUMIFS(Transakce!$H166,Transakce!$L166,AG$3)</f>
        <v>0</v>
      </c>
      <c r="AH154" s="123">
        <f>SUMIFS(Transakce!$G166,Transakce!$K166,AH$3)+SUMIFS(Transakce!$H166,Transakce!$L166,AH$3)</f>
        <v>0</v>
      </c>
    </row>
    <row r="155" spans="1:34" hidden="1">
      <c r="A155" s="122">
        <f>Transakce!A167</f>
        <v>0</v>
      </c>
      <c r="B155" s="115" t="str">
        <f>IF(ISTEXT(Transakce!B167),Transakce!B167,"")</f>
        <v/>
      </c>
      <c r="C155" s="116">
        <f>Transakce!C167</f>
        <v>0</v>
      </c>
      <c r="D155" s="127" t="str">
        <f>IF(ISTEXT(Transakce!D167),Transakce!D167,"")</f>
        <v/>
      </c>
      <c r="E155" s="127" t="str">
        <f>IF(ISTEXT(Transakce!E167),Transakce!E167,"")</f>
        <v/>
      </c>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c r="AB155" s="113"/>
      <c r="AC155" s="113"/>
      <c r="AD155" s="113"/>
      <c r="AE155" s="113"/>
      <c r="AF155" s="113"/>
      <c r="AG155" s="113"/>
      <c r="AH155" s="123"/>
    </row>
    <row r="156" spans="1:34">
      <c r="A156" s="122">
        <f>Transakce!A168</f>
        <v>0</v>
      </c>
      <c r="B156" s="115" t="str">
        <f>IF(ISTEXT(Transakce!B168),Transakce!B168,"")</f>
        <v/>
      </c>
      <c r="C156" s="116">
        <f>Transakce!C168</f>
        <v>0</v>
      </c>
      <c r="D156" s="127" t="str">
        <f>IF(ISTEXT(Transakce!D168),Transakce!D168,"")</f>
        <v/>
      </c>
      <c r="E156" s="127" t="str">
        <f>IF(ISTEXT(Transakce!E168),Transakce!E168,"")</f>
        <v/>
      </c>
      <c r="F156" s="113">
        <f>Transakce!F168</f>
        <v>0</v>
      </c>
      <c r="G156" s="113">
        <f>Transakce!I168</f>
        <v>0</v>
      </c>
      <c r="H156" s="113">
        <f>SUMIFS(Transakce!$G168,Transakce!$K168,H$3)+SUMIFS(Transakce!$H168,Transakce!$L168,H$3)</f>
        <v>0</v>
      </c>
      <c r="I156" s="113">
        <f>SUMIFS(Transakce!$G168,Transakce!$K168,I$3)+SUMIFS(Transakce!$H168,Transakce!$L168,I$3)</f>
        <v>0</v>
      </c>
      <c r="J156" s="113">
        <f>SUMIFS(Transakce!$G168,Transakce!$K168,J$3)+SUMIFS(Transakce!$H168,Transakce!$L168,J$3)</f>
        <v>0</v>
      </c>
      <c r="K156" s="113">
        <f>SUMIFS(Transakce!$G168,Transakce!$K168,K$3)+SUMIFS(Transakce!$H168,Transakce!$L168,K$3)</f>
        <v>0</v>
      </c>
      <c r="L156" s="113">
        <f>SUMIFS(Transakce!$G168,Transakce!$K168,L$3)+SUMIFS(Transakce!$H168,Transakce!$L168,L$3)</f>
        <v>0</v>
      </c>
      <c r="M156" s="113">
        <f>SUMIFS(Transakce!$G168,Transakce!$K168,M$3)+SUMIFS(Transakce!$H168,Transakce!$L168,M$3)</f>
        <v>0</v>
      </c>
      <c r="N156" s="113">
        <f>SUMIFS(Transakce!$G168,Transakce!$K168,N$3)+SUMIFS(Transakce!$H168,Transakce!$L168,N$3)</f>
        <v>0</v>
      </c>
      <c r="O156" s="113">
        <f>SUMIFS(Transakce!$G168,Transakce!$K168,O$3)+SUMIFS(Transakce!$H168,Transakce!$L168,O$3)</f>
        <v>0</v>
      </c>
      <c r="P156" s="113">
        <f>SUMIFS(Transakce!$G168,Transakce!$K168,P$3)+SUMIFS(Transakce!$H168,Transakce!$L168,P$3)</f>
        <v>0</v>
      </c>
      <c r="Q156" s="113">
        <f>SUMIFS(Transakce!$G168,Transakce!$K168,Q$3)+SUMIFS(Transakce!$H168,Transakce!$L168,Q$3)</f>
        <v>0</v>
      </c>
      <c r="R156" s="113">
        <f>SUMIFS(Transakce!$G168,Transakce!$K168,R$3)+SUMIFS(Transakce!$H168,Transakce!$L168,R$3)</f>
        <v>0</v>
      </c>
      <c r="S156" s="113">
        <f>SUMIFS(Transakce!$G168,Transakce!$K168,S$3)+SUMIFS(Transakce!$H168,Transakce!$L168,S$3)</f>
        <v>0</v>
      </c>
      <c r="T156" s="113">
        <f>SUMIFS(Transakce!$G168,Transakce!$K168,T$3)+SUMIFS(Transakce!$H168,Transakce!$L168,T$3)</f>
        <v>0</v>
      </c>
      <c r="U156" s="113">
        <f>SUMIFS(Transakce!$G168,Transakce!$K168,U$3)+SUMIFS(Transakce!$H168,Transakce!$L168,U$3)</f>
        <v>0</v>
      </c>
      <c r="V156" s="113">
        <f>SUMIFS(Transakce!$G168,Transakce!$K168,V$3)+SUMIFS(Transakce!$H168,Transakce!$L168,V$3)</f>
        <v>0</v>
      </c>
      <c r="W156" s="113">
        <f>SUMIFS(Transakce!$G168,Transakce!$K168,W$3)+SUMIFS(Transakce!$H168,Transakce!$L168,W$3)</f>
        <v>0</v>
      </c>
      <c r="X156" s="113">
        <f>SUMIFS(Transakce!$G168,Transakce!$K168,X$3)+SUMIFS(Transakce!$H168,Transakce!$L168,X$3)</f>
        <v>0</v>
      </c>
      <c r="Y156" s="113">
        <f>SUMIFS(Transakce!$G168,Transakce!$K168,Y$3)+SUMIFS(Transakce!$H168,Transakce!$L168,Y$3)</f>
        <v>0</v>
      </c>
      <c r="Z156" s="113">
        <f>SUMIFS(Transakce!$G168,Transakce!$K168,Z$3)+SUMIFS(Transakce!$H168,Transakce!$L168,Z$3)</f>
        <v>0</v>
      </c>
      <c r="AA156" s="113">
        <f>SUMIFS(Transakce!$G168,Transakce!$K168,AA$3)+SUMIFS(Transakce!$H168,Transakce!$L168,AA$3)</f>
        <v>0</v>
      </c>
      <c r="AB156" s="113">
        <f>SUMIFS(Transakce!$G168,Transakce!$K168,AB$3)+SUMIFS(Transakce!$H168,Transakce!$L168,AB$3)</f>
        <v>0</v>
      </c>
      <c r="AC156" s="113">
        <f>SUMIFS(Transakce!$G168,Transakce!$K168,AC$3)+SUMIFS(Transakce!$H168,Transakce!$L168,AC$3)</f>
        <v>0</v>
      </c>
      <c r="AD156" s="113">
        <f>SUMIFS(Transakce!$G168,Transakce!$K168,AD$3)+SUMIFS(Transakce!$H168,Transakce!$L168,AD$3)</f>
        <v>0</v>
      </c>
      <c r="AE156" s="113">
        <f>SUMIFS(Transakce!$G168,Transakce!$K168,AE$3)+SUMIFS(Transakce!$H168,Transakce!$L168,AE$3)</f>
        <v>0</v>
      </c>
      <c r="AF156" s="113">
        <f>SUMIFS(Transakce!$G168,Transakce!$K168,AF$3)+SUMIFS(Transakce!$H168,Transakce!$L168,AF$3)</f>
        <v>0</v>
      </c>
      <c r="AG156" s="113">
        <f>SUMIFS(Transakce!$G168,Transakce!$K168,AG$3)+SUMIFS(Transakce!$H168,Transakce!$L168,AG$3)</f>
        <v>0</v>
      </c>
      <c r="AH156" s="123">
        <f>SUMIFS(Transakce!$G168,Transakce!$K168,AH$3)+SUMIFS(Transakce!$H168,Transakce!$L168,AH$3)</f>
        <v>0</v>
      </c>
    </row>
    <row r="157" spans="1:34" hidden="1">
      <c r="A157" s="122">
        <f>Transakce!A169</f>
        <v>0</v>
      </c>
      <c r="B157" s="115" t="str">
        <f>IF(ISTEXT(Transakce!B169),Transakce!B169,"")</f>
        <v/>
      </c>
      <c r="C157" s="116">
        <f>Transakce!C169</f>
        <v>0</v>
      </c>
      <c r="D157" s="127" t="str">
        <f>IF(ISTEXT(Transakce!D169),Transakce!D169,"")</f>
        <v/>
      </c>
      <c r="E157" s="127" t="str">
        <f>IF(ISTEXT(Transakce!E169),Transakce!E169,"")</f>
        <v/>
      </c>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23"/>
    </row>
    <row r="158" spans="1:34">
      <c r="A158" s="122">
        <f>Transakce!A170</f>
        <v>0</v>
      </c>
      <c r="B158" s="115" t="str">
        <f>IF(ISTEXT(Transakce!B170),Transakce!B170,"")</f>
        <v/>
      </c>
      <c r="C158" s="116">
        <f>Transakce!C170</f>
        <v>0</v>
      </c>
      <c r="D158" s="127" t="str">
        <f>IF(ISTEXT(Transakce!D170),Transakce!D170,"")</f>
        <v/>
      </c>
      <c r="E158" s="127" t="str">
        <f>IF(ISTEXT(Transakce!E170),Transakce!E170,"")</f>
        <v/>
      </c>
      <c r="F158" s="113">
        <f>Transakce!F170</f>
        <v>0</v>
      </c>
      <c r="G158" s="113">
        <f>Transakce!I170</f>
        <v>0</v>
      </c>
      <c r="H158" s="113">
        <f>SUMIFS(Transakce!$G170,Transakce!$K170,H$3)+SUMIFS(Transakce!$H170,Transakce!$L170,H$3)</f>
        <v>0</v>
      </c>
      <c r="I158" s="113">
        <f>SUMIFS(Transakce!$G170,Transakce!$K170,I$3)+SUMIFS(Transakce!$H170,Transakce!$L170,I$3)</f>
        <v>0</v>
      </c>
      <c r="J158" s="113">
        <f>SUMIFS(Transakce!$G170,Transakce!$K170,J$3)+SUMIFS(Transakce!$H170,Transakce!$L170,J$3)</f>
        <v>0</v>
      </c>
      <c r="K158" s="113">
        <f>SUMIFS(Transakce!$G170,Transakce!$K170,K$3)+SUMIFS(Transakce!$H170,Transakce!$L170,K$3)</f>
        <v>0</v>
      </c>
      <c r="L158" s="113">
        <f>SUMIFS(Transakce!$G170,Transakce!$K170,L$3)+SUMIFS(Transakce!$H170,Transakce!$L170,L$3)</f>
        <v>0</v>
      </c>
      <c r="M158" s="113">
        <f>SUMIFS(Transakce!$G170,Transakce!$K170,M$3)+SUMIFS(Transakce!$H170,Transakce!$L170,M$3)</f>
        <v>0</v>
      </c>
      <c r="N158" s="113">
        <f>SUMIFS(Transakce!$G170,Transakce!$K170,N$3)+SUMIFS(Transakce!$H170,Transakce!$L170,N$3)</f>
        <v>0</v>
      </c>
      <c r="O158" s="113">
        <f>SUMIFS(Transakce!$G170,Transakce!$K170,O$3)+SUMIFS(Transakce!$H170,Transakce!$L170,O$3)</f>
        <v>0</v>
      </c>
      <c r="P158" s="113">
        <f>SUMIFS(Transakce!$G170,Transakce!$K170,P$3)+SUMIFS(Transakce!$H170,Transakce!$L170,P$3)</f>
        <v>0</v>
      </c>
      <c r="Q158" s="113">
        <f>SUMIFS(Transakce!$G170,Transakce!$K170,Q$3)+SUMIFS(Transakce!$H170,Transakce!$L170,Q$3)</f>
        <v>0</v>
      </c>
      <c r="R158" s="113">
        <f>SUMIFS(Transakce!$G170,Transakce!$K170,R$3)+SUMIFS(Transakce!$H170,Transakce!$L170,R$3)</f>
        <v>0</v>
      </c>
      <c r="S158" s="113">
        <f>SUMIFS(Transakce!$G170,Transakce!$K170,S$3)+SUMIFS(Transakce!$H170,Transakce!$L170,S$3)</f>
        <v>0</v>
      </c>
      <c r="T158" s="113">
        <f>SUMIFS(Transakce!$G170,Transakce!$K170,T$3)+SUMIFS(Transakce!$H170,Transakce!$L170,T$3)</f>
        <v>0</v>
      </c>
      <c r="U158" s="113">
        <f>SUMIFS(Transakce!$G170,Transakce!$K170,U$3)+SUMIFS(Transakce!$H170,Transakce!$L170,U$3)</f>
        <v>0</v>
      </c>
      <c r="V158" s="113">
        <f>SUMIFS(Transakce!$G170,Transakce!$K170,V$3)+SUMIFS(Transakce!$H170,Transakce!$L170,V$3)</f>
        <v>0</v>
      </c>
      <c r="W158" s="113">
        <f>SUMIFS(Transakce!$G170,Transakce!$K170,W$3)+SUMIFS(Transakce!$H170,Transakce!$L170,W$3)</f>
        <v>0</v>
      </c>
      <c r="X158" s="113">
        <f>SUMIFS(Transakce!$G170,Transakce!$K170,X$3)+SUMIFS(Transakce!$H170,Transakce!$L170,X$3)</f>
        <v>0</v>
      </c>
      <c r="Y158" s="113">
        <f>SUMIFS(Transakce!$G170,Transakce!$K170,Y$3)+SUMIFS(Transakce!$H170,Transakce!$L170,Y$3)</f>
        <v>0</v>
      </c>
      <c r="Z158" s="113">
        <f>SUMIFS(Transakce!$G170,Transakce!$K170,Z$3)+SUMIFS(Transakce!$H170,Transakce!$L170,Z$3)</f>
        <v>0</v>
      </c>
      <c r="AA158" s="113">
        <f>SUMIFS(Transakce!$G170,Transakce!$K170,AA$3)+SUMIFS(Transakce!$H170,Transakce!$L170,AA$3)</f>
        <v>0</v>
      </c>
      <c r="AB158" s="113">
        <f>SUMIFS(Transakce!$G170,Transakce!$K170,AB$3)+SUMIFS(Transakce!$H170,Transakce!$L170,AB$3)</f>
        <v>0</v>
      </c>
      <c r="AC158" s="113">
        <f>SUMIFS(Transakce!$G170,Transakce!$K170,AC$3)+SUMIFS(Transakce!$H170,Transakce!$L170,AC$3)</f>
        <v>0</v>
      </c>
      <c r="AD158" s="113">
        <f>SUMIFS(Transakce!$G170,Transakce!$K170,AD$3)+SUMIFS(Transakce!$H170,Transakce!$L170,AD$3)</f>
        <v>0</v>
      </c>
      <c r="AE158" s="113">
        <f>SUMIFS(Transakce!$G170,Transakce!$K170,AE$3)+SUMIFS(Transakce!$H170,Transakce!$L170,AE$3)</f>
        <v>0</v>
      </c>
      <c r="AF158" s="113">
        <f>SUMIFS(Transakce!$G170,Transakce!$K170,AF$3)+SUMIFS(Transakce!$H170,Transakce!$L170,AF$3)</f>
        <v>0</v>
      </c>
      <c r="AG158" s="113">
        <f>SUMIFS(Transakce!$G170,Transakce!$K170,AG$3)+SUMIFS(Transakce!$H170,Transakce!$L170,AG$3)</f>
        <v>0</v>
      </c>
      <c r="AH158" s="123">
        <f>SUMIFS(Transakce!$G170,Transakce!$K170,AH$3)+SUMIFS(Transakce!$H170,Transakce!$L170,AH$3)</f>
        <v>0</v>
      </c>
    </row>
    <row r="159" spans="1:34" hidden="1">
      <c r="A159" s="122">
        <f>Transakce!A171</f>
        <v>0</v>
      </c>
      <c r="B159" s="115" t="str">
        <f>IF(ISTEXT(Transakce!B171),Transakce!B171,"")</f>
        <v/>
      </c>
      <c r="C159" s="116">
        <f>Transakce!C171</f>
        <v>0</v>
      </c>
      <c r="D159" s="127" t="str">
        <f>IF(ISTEXT(Transakce!D171),Transakce!D171,"")</f>
        <v/>
      </c>
      <c r="E159" s="127" t="str">
        <f>IF(ISTEXT(Transakce!E171),Transakce!E171,"")</f>
        <v/>
      </c>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3"/>
      <c r="AG159" s="113"/>
      <c r="AH159" s="123"/>
    </row>
    <row r="160" spans="1:34">
      <c r="A160" s="122">
        <f>Transakce!A172</f>
        <v>0</v>
      </c>
      <c r="B160" s="115" t="str">
        <f>IF(ISTEXT(Transakce!B172),Transakce!B172,"")</f>
        <v/>
      </c>
      <c r="C160" s="116">
        <f>Transakce!C172</f>
        <v>0</v>
      </c>
      <c r="D160" s="127" t="str">
        <f>IF(ISTEXT(Transakce!D172),Transakce!D172,"")</f>
        <v/>
      </c>
      <c r="E160" s="127" t="str">
        <f>IF(ISTEXT(Transakce!E172),Transakce!E172,"")</f>
        <v/>
      </c>
      <c r="F160" s="113">
        <f>Transakce!F172</f>
        <v>0</v>
      </c>
      <c r="G160" s="113">
        <f>Transakce!I172</f>
        <v>0</v>
      </c>
      <c r="H160" s="113">
        <f>SUMIFS(Transakce!$G172,Transakce!$K172,H$3)+SUMIFS(Transakce!$H172,Transakce!$L172,H$3)</f>
        <v>0</v>
      </c>
      <c r="I160" s="113">
        <f>SUMIFS(Transakce!$G172,Transakce!$K172,I$3)+SUMIFS(Transakce!$H172,Transakce!$L172,I$3)</f>
        <v>0</v>
      </c>
      <c r="J160" s="113">
        <f>SUMIFS(Transakce!$G172,Transakce!$K172,J$3)+SUMIFS(Transakce!$H172,Transakce!$L172,J$3)</f>
        <v>0</v>
      </c>
      <c r="K160" s="113">
        <f>SUMIFS(Transakce!$G172,Transakce!$K172,K$3)+SUMIFS(Transakce!$H172,Transakce!$L172,K$3)</f>
        <v>0</v>
      </c>
      <c r="L160" s="113">
        <f>SUMIFS(Transakce!$G172,Transakce!$K172,L$3)+SUMIFS(Transakce!$H172,Transakce!$L172,L$3)</f>
        <v>0</v>
      </c>
      <c r="M160" s="113">
        <f>SUMIFS(Transakce!$G172,Transakce!$K172,M$3)+SUMIFS(Transakce!$H172,Transakce!$L172,M$3)</f>
        <v>0</v>
      </c>
      <c r="N160" s="113">
        <f>SUMIFS(Transakce!$G172,Transakce!$K172,N$3)+SUMIFS(Transakce!$H172,Transakce!$L172,N$3)</f>
        <v>0</v>
      </c>
      <c r="O160" s="113">
        <f>SUMIFS(Transakce!$G172,Transakce!$K172,O$3)+SUMIFS(Transakce!$H172,Transakce!$L172,O$3)</f>
        <v>0</v>
      </c>
      <c r="P160" s="113">
        <f>SUMIFS(Transakce!$G172,Transakce!$K172,P$3)+SUMIFS(Transakce!$H172,Transakce!$L172,P$3)</f>
        <v>0</v>
      </c>
      <c r="Q160" s="113">
        <f>SUMIFS(Transakce!$G172,Transakce!$K172,Q$3)+SUMIFS(Transakce!$H172,Transakce!$L172,Q$3)</f>
        <v>0</v>
      </c>
      <c r="R160" s="113">
        <f>SUMIFS(Transakce!$G172,Transakce!$K172,R$3)+SUMIFS(Transakce!$H172,Transakce!$L172,R$3)</f>
        <v>0</v>
      </c>
      <c r="S160" s="113">
        <f>SUMIFS(Transakce!$G172,Transakce!$K172,S$3)+SUMIFS(Transakce!$H172,Transakce!$L172,S$3)</f>
        <v>0</v>
      </c>
      <c r="T160" s="113">
        <f>SUMIFS(Transakce!$G172,Transakce!$K172,T$3)+SUMIFS(Transakce!$H172,Transakce!$L172,T$3)</f>
        <v>0</v>
      </c>
      <c r="U160" s="113">
        <f>SUMIFS(Transakce!$G172,Transakce!$K172,U$3)+SUMIFS(Transakce!$H172,Transakce!$L172,U$3)</f>
        <v>0</v>
      </c>
      <c r="V160" s="113">
        <f>SUMIFS(Transakce!$G172,Transakce!$K172,V$3)+SUMIFS(Transakce!$H172,Transakce!$L172,V$3)</f>
        <v>0</v>
      </c>
      <c r="W160" s="113">
        <f>SUMIFS(Transakce!$G172,Transakce!$K172,W$3)+SUMIFS(Transakce!$H172,Transakce!$L172,W$3)</f>
        <v>0</v>
      </c>
      <c r="X160" s="113">
        <f>SUMIFS(Transakce!$G172,Transakce!$K172,X$3)+SUMIFS(Transakce!$H172,Transakce!$L172,X$3)</f>
        <v>0</v>
      </c>
      <c r="Y160" s="113">
        <f>SUMIFS(Transakce!$G172,Transakce!$K172,Y$3)+SUMIFS(Transakce!$H172,Transakce!$L172,Y$3)</f>
        <v>0</v>
      </c>
      <c r="Z160" s="113">
        <f>SUMIFS(Transakce!$G172,Transakce!$K172,Z$3)+SUMIFS(Transakce!$H172,Transakce!$L172,Z$3)</f>
        <v>0</v>
      </c>
      <c r="AA160" s="113">
        <f>SUMIFS(Transakce!$G172,Transakce!$K172,AA$3)+SUMIFS(Transakce!$H172,Transakce!$L172,AA$3)</f>
        <v>0</v>
      </c>
      <c r="AB160" s="113">
        <f>SUMIFS(Transakce!$G172,Transakce!$K172,AB$3)+SUMIFS(Transakce!$H172,Transakce!$L172,AB$3)</f>
        <v>0</v>
      </c>
      <c r="AC160" s="113">
        <f>SUMIFS(Transakce!$G172,Transakce!$K172,AC$3)+SUMIFS(Transakce!$H172,Transakce!$L172,AC$3)</f>
        <v>0</v>
      </c>
      <c r="AD160" s="113">
        <f>SUMIFS(Transakce!$G172,Transakce!$K172,AD$3)+SUMIFS(Transakce!$H172,Transakce!$L172,AD$3)</f>
        <v>0</v>
      </c>
      <c r="AE160" s="113">
        <f>SUMIFS(Transakce!$G172,Transakce!$K172,AE$3)+SUMIFS(Transakce!$H172,Transakce!$L172,AE$3)</f>
        <v>0</v>
      </c>
      <c r="AF160" s="113">
        <f>SUMIFS(Transakce!$G172,Transakce!$K172,AF$3)+SUMIFS(Transakce!$H172,Transakce!$L172,AF$3)</f>
        <v>0</v>
      </c>
      <c r="AG160" s="113">
        <f>SUMIFS(Transakce!$G172,Transakce!$K172,AG$3)+SUMIFS(Transakce!$H172,Transakce!$L172,AG$3)</f>
        <v>0</v>
      </c>
      <c r="AH160" s="123">
        <f>SUMIFS(Transakce!$G172,Transakce!$K172,AH$3)+SUMIFS(Transakce!$H172,Transakce!$L172,AH$3)</f>
        <v>0</v>
      </c>
    </row>
    <row r="161" spans="1:34" hidden="1">
      <c r="A161" s="122">
        <f>Transakce!A173</f>
        <v>0</v>
      </c>
      <c r="B161" s="115" t="str">
        <f>IF(ISTEXT(Transakce!B173),Transakce!B173,"")</f>
        <v/>
      </c>
      <c r="C161" s="116">
        <f>Transakce!C173</f>
        <v>0</v>
      </c>
      <c r="D161" s="127" t="str">
        <f>IF(ISTEXT(Transakce!D173),Transakce!D173,"")</f>
        <v/>
      </c>
      <c r="E161" s="127" t="str">
        <f>IF(ISTEXT(Transakce!E173),Transakce!E173,"")</f>
        <v/>
      </c>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c r="AE161" s="113"/>
      <c r="AF161" s="113"/>
      <c r="AG161" s="113"/>
      <c r="AH161" s="123"/>
    </row>
    <row r="162" spans="1:34">
      <c r="A162" s="122">
        <f>Transakce!A174</f>
        <v>0</v>
      </c>
      <c r="B162" s="115" t="str">
        <f>IF(ISTEXT(Transakce!B174),Transakce!B174,"")</f>
        <v/>
      </c>
      <c r="C162" s="116">
        <f>Transakce!C174</f>
        <v>0</v>
      </c>
      <c r="D162" s="127" t="str">
        <f>IF(ISTEXT(Transakce!D174),Transakce!D174,"")</f>
        <v/>
      </c>
      <c r="E162" s="127" t="str">
        <f>IF(ISTEXT(Transakce!E174),Transakce!E174,"")</f>
        <v/>
      </c>
      <c r="F162" s="113">
        <f>Transakce!F174</f>
        <v>0</v>
      </c>
      <c r="G162" s="113">
        <f>Transakce!I174</f>
        <v>0</v>
      </c>
      <c r="H162" s="113">
        <f>SUMIFS(Transakce!$G174,Transakce!$K174,H$3)+SUMIFS(Transakce!$H174,Transakce!$L174,H$3)</f>
        <v>0</v>
      </c>
      <c r="I162" s="113">
        <f>SUMIFS(Transakce!$G174,Transakce!$K174,I$3)+SUMIFS(Transakce!$H174,Transakce!$L174,I$3)</f>
        <v>0</v>
      </c>
      <c r="J162" s="113">
        <f>SUMIFS(Transakce!$G174,Transakce!$K174,J$3)+SUMIFS(Transakce!$H174,Transakce!$L174,J$3)</f>
        <v>0</v>
      </c>
      <c r="K162" s="113">
        <f>SUMIFS(Transakce!$G174,Transakce!$K174,K$3)+SUMIFS(Transakce!$H174,Transakce!$L174,K$3)</f>
        <v>0</v>
      </c>
      <c r="L162" s="113">
        <f>SUMIFS(Transakce!$G174,Transakce!$K174,L$3)+SUMIFS(Transakce!$H174,Transakce!$L174,L$3)</f>
        <v>0</v>
      </c>
      <c r="M162" s="113">
        <f>SUMIFS(Transakce!$G174,Transakce!$K174,M$3)+SUMIFS(Transakce!$H174,Transakce!$L174,M$3)</f>
        <v>0</v>
      </c>
      <c r="N162" s="113">
        <f>SUMIFS(Transakce!$G174,Transakce!$K174,N$3)+SUMIFS(Transakce!$H174,Transakce!$L174,N$3)</f>
        <v>0</v>
      </c>
      <c r="O162" s="113">
        <f>SUMIFS(Transakce!$G174,Transakce!$K174,O$3)+SUMIFS(Transakce!$H174,Transakce!$L174,O$3)</f>
        <v>0</v>
      </c>
      <c r="P162" s="113">
        <f>SUMIFS(Transakce!$G174,Transakce!$K174,P$3)+SUMIFS(Transakce!$H174,Transakce!$L174,P$3)</f>
        <v>0</v>
      </c>
      <c r="Q162" s="113">
        <f>SUMIFS(Transakce!$G174,Transakce!$K174,Q$3)+SUMIFS(Transakce!$H174,Transakce!$L174,Q$3)</f>
        <v>0</v>
      </c>
      <c r="R162" s="113">
        <f>SUMIFS(Transakce!$G174,Transakce!$K174,R$3)+SUMIFS(Transakce!$H174,Transakce!$L174,R$3)</f>
        <v>0</v>
      </c>
      <c r="S162" s="113">
        <f>SUMIFS(Transakce!$G174,Transakce!$K174,S$3)+SUMIFS(Transakce!$H174,Transakce!$L174,S$3)</f>
        <v>0</v>
      </c>
      <c r="T162" s="113">
        <f>SUMIFS(Transakce!$G174,Transakce!$K174,T$3)+SUMIFS(Transakce!$H174,Transakce!$L174,T$3)</f>
        <v>0</v>
      </c>
      <c r="U162" s="113">
        <f>SUMIFS(Transakce!$G174,Transakce!$K174,U$3)+SUMIFS(Transakce!$H174,Transakce!$L174,U$3)</f>
        <v>0</v>
      </c>
      <c r="V162" s="113">
        <f>SUMIFS(Transakce!$G174,Transakce!$K174,V$3)+SUMIFS(Transakce!$H174,Transakce!$L174,V$3)</f>
        <v>0</v>
      </c>
      <c r="W162" s="113">
        <f>SUMIFS(Transakce!$G174,Transakce!$K174,W$3)+SUMIFS(Transakce!$H174,Transakce!$L174,W$3)</f>
        <v>0</v>
      </c>
      <c r="X162" s="113">
        <f>SUMIFS(Transakce!$G174,Transakce!$K174,X$3)+SUMIFS(Transakce!$H174,Transakce!$L174,X$3)</f>
        <v>0</v>
      </c>
      <c r="Y162" s="113">
        <f>SUMIFS(Transakce!$G174,Transakce!$K174,Y$3)+SUMIFS(Transakce!$H174,Transakce!$L174,Y$3)</f>
        <v>0</v>
      </c>
      <c r="Z162" s="113">
        <f>SUMIFS(Transakce!$G174,Transakce!$K174,Z$3)+SUMIFS(Transakce!$H174,Transakce!$L174,Z$3)</f>
        <v>0</v>
      </c>
      <c r="AA162" s="113">
        <f>SUMIFS(Transakce!$G174,Transakce!$K174,AA$3)+SUMIFS(Transakce!$H174,Transakce!$L174,AA$3)</f>
        <v>0</v>
      </c>
      <c r="AB162" s="113">
        <f>SUMIFS(Transakce!$G174,Transakce!$K174,AB$3)+SUMIFS(Transakce!$H174,Transakce!$L174,AB$3)</f>
        <v>0</v>
      </c>
      <c r="AC162" s="113">
        <f>SUMIFS(Transakce!$G174,Transakce!$K174,AC$3)+SUMIFS(Transakce!$H174,Transakce!$L174,AC$3)</f>
        <v>0</v>
      </c>
      <c r="AD162" s="113">
        <f>SUMIFS(Transakce!$G174,Transakce!$K174,AD$3)+SUMIFS(Transakce!$H174,Transakce!$L174,AD$3)</f>
        <v>0</v>
      </c>
      <c r="AE162" s="113">
        <f>SUMIFS(Transakce!$G174,Transakce!$K174,AE$3)+SUMIFS(Transakce!$H174,Transakce!$L174,AE$3)</f>
        <v>0</v>
      </c>
      <c r="AF162" s="113">
        <f>SUMIFS(Transakce!$G174,Transakce!$K174,AF$3)+SUMIFS(Transakce!$H174,Transakce!$L174,AF$3)</f>
        <v>0</v>
      </c>
      <c r="AG162" s="113">
        <f>SUMIFS(Transakce!$G174,Transakce!$K174,AG$3)+SUMIFS(Transakce!$H174,Transakce!$L174,AG$3)</f>
        <v>0</v>
      </c>
      <c r="AH162" s="123">
        <f>SUMIFS(Transakce!$G174,Transakce!$K174,AH$3)+SUMIFS(Transakce!$H174,Transakce!$L174,AH$3)</f>
        <v>0</v>
      </c>
    </row>
    <row r="163" spans="1:34" hidden="1">
      <c r="A163" s="122">
        <f>Transakce!A175</f>
        <v>0</v>
      </c>
      <c r="B163" s="115" t="str">
        <f>IF(ISTEXT(Transakce!B175),Transakce!B175,"")</f>
        <v/>
      </c>
      <c r="C163" s="116">
        <f>Transakce!C175</f>
        <v>0</v>
      </c>
      <c r="D163" s="127" t="str">
        <f>IF(ISTEXT(Transakce!D175),Transakce!D175,"")</f>
        <v/>
      </c>
      <c r="E163" s="127" t="str">
        <f>IF(ISTEXT(Transakce!E175),Transakce!E175,"")</f>
        <v/>
      </c>
      <c r="F163" s="113"/>
      <c r="G163" s="113"/>
      <c r="H163" s="113"/>
      <c r="I163" s="113"/>
      <c r="J163" s="113"/>
      <c r="K163" s="113"/>
      <c r="L163" s="113"/>
      <c r="M163" s="113"/>
      <c r="N163" s="113"/>
      <c r="O163" s="113"/>
      <c r="P163" s="113"/>
      <c r="Q163" s="113"/>
      <c r="R163" s="113"/>
      <c r="S163" s="113"/>
      <c r="T163" s="113"/>
      <c r="U163" s="113"/>
      <c r="V163" s="113"/>
      <c r="W163" s="113"/>
      <c r="X163" s="113"/>
      <c r="Y163" s="113"/>
      <c r="Z163" s="113"/>
      <c r="AA163" s="113"/>
      <c r="AB163" s="113"/>
      <c r="AC163" s="113"/>
      <c r="AD163" s="113"/>
      <c r="AE163" s="113"/>
      <c r="AF163" s="113"/>
      <c r="AG163" s="113"/>
      <c r="AH163" s="123"/>
    </row>
    <row r="164" spans="1:34">
      <c r="A164" s="122">
        <f>Transakce!A176</f>
        <v>0</v>
      </c>
      <c r="B164" s="115" t="str">
        <f>IF(ISTEXT(Transakce!B176),Transakce!B176,"")</f>
        <v/>
      </c>
      <c r="C164" s="116">
        <f>Transakce!C176</f>
        <v>0</v>
      </c>
      <c r="D164" s="127" t="str">
        <f>IF(ISTEXT(Transakce!D176),Transakce!D176,"")</f>
        <v/>
      </c>
      <c r="E164" s="127" t="str">
        <f>IF(ISTEXT(Transakce!E176),Transakce!E176,"")</f>
        <v/>
      </c>
      <c r="F164" s="113">
        <f>Transakce!F176</f>
        <v>0</v>
      </c>
      <c r="G164" s="113">
        <f>Transakce!I176</f>
        <v>0</v>
      </c>
      <c r="H164" s="113">
        <f>SUMIFS(Transakce!$G176,Transakce!$K176,H$3)+SUMIFS(Transakce!$H176,Transakce!$L176,H$3)</f>
        <v>0</v>
      </c>
      <c r="I164" s="113">
        <f>SUMIFS(Transakce!$G176,Transakce!$K176,I$3)+SUMIFS(Transakce!$H176,Transakce!$L176,I$3)</f>
        <v>0</v>
      </c>
      <c r="J164" s="113">
        <f>SUMIFS(Transakce!$G176,Transakce!$K176,J$3)+SUMIFS(Transakce!$H176,Transakce!$L176,J$3)</f>
        <v>0</v>
      </c>
      <c r="K164" s="113">
        <f>SUMIFS(Transakce!$G176,Transakce!$K176,K$3)+SUMIFS(Transakce!$H176,Transakce!$L176,K$3)</f>
        <v>0</v>
      </c>
      <c r="L164" s="113">
        <f>SUMIFS(Transakce!$G176,Transakce!$K176,L$3)+SUMIFS(Transakce!$H176,Transakce!$L176,L$3)</f>
        <v>0</v>
      </c>
      <c r="M164" s="113">
        <f>SUMIFS(Transakce!$G176,Transakce!$K176,M$3)+SUMIFS(Transakce!$H176,Transakce!$L176,M$3)</f>
        <v>0</v>
      </c>
      <c r="N164" s="113">
        <f>SUMIFS(Transakce!$G176,Transakce!$K176,N$3)+SUMIFS(Transakce!$H176,Transakce!$L176,N$3)</f>
        <v>0</v>
      </c>
      <c r="O164" s="113">
        <f>SUMIFS(Transakce!$G176,Transakce!$K176,O$3)+SUMIFS(Transakce!$H176,Transakce!$L176,O$3)</f>
        <v>0</v>
      </c>
      <c r="P164" s="113">
        <f>SUMIFS(Transakce!$G176,Transakce!$K176,P$3)+SUMIFS(Transakce!$H176,Transakce!$L176,P$3)</f>
        <v>0</v>
      </c>
      <c r="Q164" s="113">
        <f>SUMIFS(Transakce!$G176,Transakce!$K176,Q$3)+SUMIFS(Transakce!$H176,Transakce!$L176,Q$3)</f>
        <v>0</v>
      </c>
      <c r="R164" s="113">
        <f>SUMIFS(Transakce!$G176,Transakce!$K176,R$3)+SUMIFS(Transakce!$H176,Transakce!$L176,R$3)</f>
        <v>0</v>
      </c>
      <c r="S164" s="113">
        <f>SUMIFS(Transakce!$G176,Transakce!$K176,S$3)+SUMIFS(Transakce!$H176,Transakce!$L176,S$3)</f>
        <v>0</v>
      </c>
      <c r="T164" s="113">
        <f>SUMIFS(Transakce!$G176,Transakce!$K176,T$3)+SUMIFS(Transakce!$H176,Transakce!$L176,T$3)</f>
        <v>0</v>
      </c>
      <c r="U164" s="113">
        <f>SUMIFS(Transakce!$G176,Transakce!$K176,U$3)+SUMIFS(Transakce!$H176,Transakce!$L176,U$3)</f>
        <v>0</v>
      </c>
      <c r="V164" s="113">
        <f>SUMIFS(Transakce!$G176,Transakce!$K176,V$3)+SUMIFS(Transakce!$H176,Transakce!$L176,V$3)</f>
        <v>0</v>
      </c>
      <c r="W164" s="113">
        <f>SUMIFS(Transakce!$G176,Transakce!$K176,W$3)+SUMIFS(Transakce!$H176,Transakce!$L176,W$3)</f>
        <v>0</v>
      </c>
      <c r="X164" s="113">
        <f>SUMIFS(Transakce!$G176,Transakce!$K176,X$3)+SUMIFS(Transakce!$H176,Transakce!$L176,X$3)</f>
        <v>0</v>
      </c>
      <c r="Y164" s="113">
        <f>SUMIFS(Transakce!$G176,Transakce!$K176,Y$3)+SUMIFS(Transakce!$H176,Transakce!$L176,Y$3)</f>
        <v>0</v>
      </c>
      <c r="Z164" s="113">
        <f>SUMIFS(Transakce!$G176,Transakce!$K176,Z$3)+SUMIFS(Transakce!$H176,Transakce!$L176,Z$3)</f>
        <v>0</v>
      </c>
      <c r="AA164" s="113">
        <f>SUMIFS(Transakce!$G176,Transakce!$K176,AA$3)+SUMIFS(Transakce!$H176,Transakce!$L176,AA$3)</f>
        <v>0</v>
      </c>
      <c r="AB164" s="113">
        <f>SUMIFS(Transakce!$G176,Transakce!$K176,AB$3)+SUMIFS(Transakce!$H176,Transakce!$L176,AB$3)</f>
        <v>0</v>
      </c>
      <c r="AC164" s="113">
        <f>SUMIFS(Transakce!$G176,Transakce!$K176,AC$3)+SUMIFS(Transakce!$H176,Transakce!$L176,AC$3)</f>
        <v>0</v>
      </c>
      <c r="AD164" s="113">
        <f>SUMIFS(Transakce!$G176,Transakce!$K176,AD$3)+SUMIFS(Transakce!$H176,Transakce!$L176,AD$3)</f>
        <v>0</v>
      </c>
      <c r="AE164" s="113">
        <f>SUMIFS(Transakce!$G176,Transakce!$K176,AE$3)+SUMIFS(Transakce!$H176,Transakce!$L176,AE$3)</f>
        <v>0</v>
      </c>
      <c r="AF164" s="113">
        <f>SUMIFS(Transakce!$G176,Transakce!$K176,AF$3)+SUMIFS(Transakce!$H176,Transakce!$L176,AF$3)</f>
        <v>0</v>
      </c>
      <c r="AG164" s="113">
        <f>SUMIFS(Transakce!$G176,Transakce!$K176,AG$3)+SUMIFS(Transakce!$H176,Transakce!$L176,AG$3)</f>
        <v>0</v>
      </c>
      <c r="AH164" s="123">
        <f>SUMIFS(Transakce!$G176,Transakce!$K176,AH$3)+SUMIFS(Transakce!$H176,Transakce!$L176,AH$3)</f>
        <v>0</v>
      </c>
    </row>
    <row r="165" spans="1:34" hidden="1">
      <c r="A165" s="122">
        <f>Transakce!A177</f>
        <v>0</v>
      </c>
      <c r="B165" s="115" t="str">
        <f>IF(ISTEXT(Transakce!B177),Transakce!B177,"")</f>
        <v/>
      </c>
      <c r="C165" s="116">
        <f>Transakce!C177</f>
        <v>0</v>
      </c>
      <c r="D165" s="127" t="str">
        <f>IF(ISTEXT(Transakce!D177),Transakce!D177,"")</f>
        <v/>
      </c>
      <c r="E165" s="127" t="str">
        <f>IF(ISTEXT(Transakce!E177),Transakce!E177,"")</f>
        <v/>
      </c>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c r="AB165" s="113"/>
      <c r="AC165" s="113"/>
      <c r="AD165" s="113"/>
      <c r="AE165" s="113"/>
      <c r="AF165" s="113"/>
      <c r="AG165" s="113"/>
      <c r="AH165" s="123"/>
    </row>
    <row r="166" spans="1:34">
      <c r="A166" s="122">
        <f>Transakce!A178</f>
        <v>0</v>
      </c>
      <c r="B166" s="115" t="str">
        <f>IF(ISTEXT(Transakce!B178),Transakce!B178,"")</f>
        <v/>
      </c>
      <c r="C166" s="116">
        <f>Transakce!C178</f>
        <v>0</v>
      </c>
      <c r="D166" s="127" t="str">
        <f>IF(ISTEXT(Transakce!D178),Transakce!D178,"")</f>
        <v/>
      </c>
      <c r="E166" s="127" t="str">
        <f>IF(ISTEXT(Transakce!E178),Transakce!E178,"")</f>
        <v/>
      </c>
      <c r="F166" s="113">
        <f>Transakce!F178</f>
        <v>0</v>
      </c>
      <c r="G166" s="113">
        <f>Transakce!I178</f>
        <v>0</v>
      </c>
      <c r="H166" s="113">
        <f>SUMIFS(Transakce!$G178,Transakce!$K178,H$3)+SUMIFS(Transakce!$H178,Transakce!$L178,H$3)</f>
        <v>0</v>
      </c>
      <c r="I166" s="113">
        <f>SUMIFS(Transakce!$G178,Transakce!$K178,I$3)+SUMIFS(Transakce!$H178,Transakce!$L178,I$3)</f>
        <v>0</v>
      </c>
      <c r="J166" s="113">
        <f>SUMIFS(Transakce!$G178,Transakce!$K178,J$3)+SUMIFS(Transakce!$H178,Transakce!$L178,J$3)</f>
        <v>0</v>
      </c>
      <c r="K166" s="113">
        <f>SUMIFS(Transakce!$G178,Transakce!$K178,K$3)+SUMIFS(Transakce!$H178,Transakce!$L178,K$3)</f>
        <v>0</v>
      </c>
      <c r="L166" s="113">
        <f>SUMIFS(Transakce!$G178,Transakce!$K178,L$3)+SUMIFS(Transakce!$H178,Transakce!$L178,L$3)</f>
        <v>0</v>
      </c>
      <c r="M166" s="113">
        <f>SUMIFS(Transakce!$G178,Transakce!$K178,M$3)+SUMIFS(Transakce!$H178,Transakce!$L178,M$3)</f>
        <v>0</v>
      </c>
      <c r="N166" s="113">
        <f>SUMIFS(Transakce!$G178,Transakce!$K178,N$3)+SUMIFS(Transakce!$H178,Transakce!$L178,N$3)</f>
        <v>0</v>
      </c>
      <c r="O166" s="113">
        <f>SUMIFS(Transakce!$G178,Transakce!$K178,O$3)+SUMIFS(Transakce!$H178,Transakce!$L178,O$3)</f>
        <v>0</v>
      </c>
      <c r="P166" s="113">
        <f>SUMIFS(Transakce!$G178,Transakce!$K178,P$3)+SUMIFS(Transakce!$H178,Transakce!$L178,P$3)</f>
        <v>0</v>
      </c>
      <c r="Q166" s="113">
        <f>SUMIFS(Transakce!$G178,Transakce!$K178,Q$3)+SUMIFS(Transakce!$H178,Transakce!$L178,Q$3)</f>
        <v>0</v>
      </c>
      <c r="R166" s="113">
        <f>SUMIFS(Transakce!$G178,Transakce!$K178,R$3)+SUMIFS(Transakce!$H178,Transakce!$L178,R$3)</f>
        <v>0</v>
      </c>
      <c r="S166" s="113">
        <f>SUMIFS(Transakce!$G178,Transakce!$K178,S$3)+SUMIFS(Transakce!$H178,Transakce!$L178,S$3)</f>
        <v>0</v>
      </c>
      <c r="T166" s="113">
        <f>SUMIFS(Transakce!$G178,Transakce!$K178,T$3)+SUMIFS(Transakce!$H178,Transakce!$L178,T$3)</f>
        <v>0</v>
      </c>
      <c r="U166" s="113">
        <f>SUMIFS(Transakce!$G178,Transakce!$K178,U$3)+SUMIFS(Transakce!$H178,Transakce!$L178,U$3)</f>
        <v>0</v>
      </c>
      <c r="V166" s="113">
        <f>SUMIFS(Transakce!$G178,Transakce!$K178,V$3)+SUMIFS(Transakce!$H178,Transakce!$L178,V$3)</f>
        <v>0</v>
      </c>
      <c r="W166" s="113">
        <f>SUMIFS(Transakce!$G178,Transakce!$K178,W$3)+SUMIFS(Transakce!$H178,Transakce!$L178,W$3)</f>
        <v>0</v>
      </c>
      <c r="X166" s="113">
        <f>SUMIFS(Transakce!$G178,Transakce!$K178,X$3)+SUMIFS(Transakce!$H178,Transakce!$L178,X$3)</f>
        <v>0</v>
      </c>
      <c r="Y166" s="113">
        <f>SUMIFS(Transakce!$G178,Transakce!$K178,Y$3)+SUMIFS(Transakce!$H178,Transakce!$L178,Y$3)</f>
        <v>0</v>
      </c>
      <c r="Z166" s="113">
        <f>SUMIFS(Transakce!$G178,Transakce!$K178,Z$3)+SUMIFS(Transakce!$H178,Transakce!$L178,Z$3)</f>
        <v>0</v>
      </c>
      <c r="AA166" s="113">
        <f>SUMIFS(Transakce!$G178,Transakce!$K178,AA$3)+SUMIFS(Transakce!$H178,Transakce!$L178,AA$3)</f>
        <v>0</v>
      </c>
      <c r="AB166" s="113">
        <f>SUMIFS(Transakce!$G178,Transakce!$K178,AB$3)+SUMIFS(Transakce!$H178,Transakce!$L178,AB$3)</f>
        <v>0</v>
      </c>
      <c r="AC166" s="113">
        <f>SUMIFS(Transakce!$G178,Transakce!$K178,AC$3)+SUMIFS(Transakce!$H178,Transakce!$L178,AC$3)</f>
        <v>0</v>
      </c>
      <c r="AD166" s="113">
        <f>SUMIFS(Transakce!$G178,Transakce!$K178,AD$3)+SUMIFS(Transakce!$H178,Transakce!$L178,AD$3)</f>
        <v>0</v>
      </c>
      <c r="AE166" s="113">
        <f>SUMIFS(Transakce!$G178,Transakce!$K178,AE$3)+SUMIFS(Transakce!$H178,Transakce!$L178,AE$3)</f>
        <v>0</v>
      </c>
      <c r="AF166" s="113">
        <f>SUMIFS(Transakce!$G178,Transakce!$K178,AF$3)+SUMIFS(Transakce!$H178,Transakce!$L178,AF$3)</f>
        <v>0</v>
      </c>
      <c r="AG166" s="113">
        <f>SUMIFS(Transakce!$G178,Transakce!$K178,AG$3)+SUMIFS(Transakce!$H178,Transakce!$L178,AG$3)</f>
        <v>0</v>
      </c>
      <c r="AH166" s="123">
        <f>SUMIFS(Transakce!$G178,Transakce!$K178,AH$3)+SUMIFS(Transakce!$H178,Transakce!$L178,AH$3)</f>
        <v>0</v>
      </c>
    </row>
    <row r="167" spans="1:34" hidden="1">
      <c r="A167" s="122">
        <f>Transakce!A179</f>
        <v>0</v>
      </c>
      <c r="B167" s="115" t="str">
        <f>IF(ISTEXT(Transakce!B179),Transakce!B179,"")</f>
        <v/>
      </c>
      <c r="C167" s="116">
        <f>Transakce!C179</f>
        <v>0</v>
      </c>
      <c r="D167" s="127" t="str">
        <f>IF(ISTEXT(Transakce!D179),Transakce!D179,"")</f>
        <v/>
      </c>
      <c r="E167" s="127" t="str">
        <f>IF(ISTEXT(Transakce!E179),Transakce!E179,"")</f>
        <v/>
      </c>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23"/>
    </row>
    <row r="168" spans="1:34">
      <c r="A168" s="122">
        <f>Transakce!A180</f>
        <v>0</v>
      </c>
      <c r="B168" s="115" t="str">
        <f>IF(ISTEXT(Transakce!B180),Transakce!B180,"")</f>
        <v/>
      </c>
      <c r="C168" s="116">
        <f>Transakce!C180</f>
        <v>0</v>
      </c>
      <c r="D168" s="127" t="str">
        <f>IF(ISTEXT(Transakce!D180),Transakce!D180,"")</f>
        <v/>
      </c>
      <c r="E168" s="127" t="str">
        <f>IF(ISTEXT(Transakce!E180),Transakce!E180,"")</f>
        <v/>
      </c>
      <c r="F168" s="113">
        <f>Transakce!F180</f>
        <v>0</v>
      </c>
      <c r="G168" s="113">
        <f>Transakce!I180</f>
        <v>0</v>
      </c>
      <c r="H168" s="113">
        <f>SUMIFS(Transakce!$G180,Transakce!$K180,H$3)+SUMIFS(Transakce!$H180,Transakce!$L180,H$3)</f>
        <v>0</v>
      </c>
      <c r="I168" s="113">
        <f>SUMIFS(Transakce!$G180,Transakce!$K180,I$3)+SUMIFS(Transakce!$H180,Transakce!$L180,I$3)</f>
        <v>0</v>
      </c>
      <c r="J168" s="113">
        <f>SUMIFS(Transakce!$G180,Transakce!$K180,J$3)+SUMIFS(Transakce!$H180,Transakce!$L180,J$3)</f>
        <v>0</v>
      </c>
      <c r="K168" s="113">
        <f>SUMIFS(Transakce!$G180,Transakce!$K180,K$3)+SUMIFS(Transakce!$H180,Transakce!$L180,K$3)</f>
        <v>0</v>
      </c>
      <c r="L168" s="113">
        <f>SUMIFS(Transakce!$G180,Transakce!$K180,L$3)+SUMIFS(Transakce!$H180,Transakce!$L180,L$3)</f>
        <v>0</v>
      </c>
      <c r="M168" s="113">
        <f>SUMIFS(Transakce!$G180,Transakce!$K180,M$3)+SUMIFS(Transakce!$H180,Transakce!$L180,M$3)</f>
        <v>0</v>
      </c>
      <c r="N168" s="113">
        <f>SUMIFS(Transakce!$G180,Transakce!$K180,N$3)+SUMIFS(Transakce!$H180,Transakce!$L180,N$3)</f>
        <v>0</v>
      </c>
      <c r="O168" s="113">
        <f>SUMIFS(Transakce!$G180,Transakce!$K180,O$3)+SUMIFS(Transakce!$H180,Transakce!$L180,O$3)</f>
        <v>0</v>
      </c>
      <c r="P168" s="113">
        <f>SUMIFS(Transakce!$G180,Transakce!$K180,P$3)+SUMIFS(Transakce!$H180,Transakce!$L180,P$3)</f>
        <v>0</v>
      </c>
      <c r="Q168" s="113">
        <f>SUMIFS(Transakce!$G180,Transakce!$K180,Q$3)+SUMIFS(Transakce!$H180,Transakce!$L180,Q$3)</f>
        <v>0</v>
      </c>
      <c r="R168" s="113">
        <f>SUMIFS(Transakce!$G180,Transakce!$K180,R$3)+SUMIFS(Transakce!$H180,Transakce!$L180,R$3)</f>
        <v>0</v>
      </c>
      <c r="S168" s="113">
        <f>SUMIFS(Transakce!$G180,Transakce!$K180,S$3)+SUMIFS(Transakce!$H180,Transakce!$L180,S$3)</f>
        <v>0</v>
      </c>
      <c r="T168" s="113">
        <f>SUMIFS(Transakce!$G180,Transakce!$K180,T$3)+SUMIFS(Transakce!$H180,Transakce!$L180,T$3)</f>
        <v>0</v>
      </c>
      <c r="U168" s="113">
        <f>SUMIFS(Transakce!$G180,Transakce!$K180,U$3)+SUMIFS(Transakce!$H180,Transakce!$L180,U$3)</f>
        <v>0</v>
      </c>
      <c r="V168" s="113">
        <f>SUMIFS(Transakce!$G180,Transakce!$K180,V$3)+SUMIFS(Transakce!$H180,Transakce!$L180,V$3)</f>
        <v>0</v>
      </c>
      <c r="W168" s="113">
        <f>SUMIFS(Transakce!$G180,Transakce!$K180,W$3)+SUMIFS(Transakce!$H180,Transakce!$L180,W$3)</f>
        <v>0</v>
      </c>
      <c r="X168" s="113">
        <f>SUMIFS(Transakce!$G180,Transakce!$K180,X$3)+SUMIFS(Transakce!$H180,Transakce!$L180,X$3)</f>
        <v>0</v>
      </c>
      <c r="Y168" s="113">
        <f>SUMIFS(Transakce!$G180,Transakce!$K180,Y$3)+SUMIFS(Transakce!$H180,Transakce!$L180,Y$3)</f>
        <v>0</v>
      </c>
      <c r="Z168" s="113">
        <f>SUMIFS(Transakce!$G180,Transakce!$K180,Z$3)+SUMIFS(Transakce!$H180,Transakce!$L180,Z$3)</f>
        <v>0</v>
      </c>
      <c r="AA168" s="113">
        <f>SUMIFS(Transakce!$G180,Transakce!$K180,AA$3)+SUMIFS(Transakce!$H180,Transakce!$L180,AA$3)</f>
        <v>0</v>
      </c>
      <c r="AB168" s="113">
        <f>SUMIFS(Transakce!$G180,Transakce!$K180,AB$3)+SUMIFS(Transakce!$H180,Transakce!$L180,AB$3)</f>
        <v>0</v>
      </c>
      <c r="AC168" s="113">
        <f>SUMIFS(Transakce!$G180,Transakce!$K180,AC$3)+SUMIFS(Transakce!$H180,Transakce!$L180,AC$3)</f>
        <v>0</v>
      </c>
      <c r="AD168" s="113">
        <f>SUMIFS(Transakce!$G180,Transakce!$K180,AD$3)+SUMIFS(Transakce!$H180,Transakce!$L180,AD$3)</f>
        <v>0</v>
      </c>
      <c r="AE168" s="113">
        <f>SUMIFS(Transakce!$G180,Transakce!$K180,AE$3)+SUMIFS(Transakce!$H180,Transakce!$L180,AE$3)</f>
        <v>0</v>
      </c>
      <c r="AF168" s="113">
        <f>SUMIFS(Transakce!$G180,Transakce!$K180,AF$3)+SUMIFS(Transakce!$H180,Transakce!$L180,AF$3)</f>
        <v>0</v>
      </c>
      <c r="AG168" s="113">
        <f>SUMIFS(Transakce!$G180,Transakce!$K180,AG$3)+SUMIFS(Transakce!$H180,Transakce!$L180,AG$3)</f>
        <v>0</v>
      </c>
      <c r="AH168" s="123">
        <f>SUMIFS(Transakce!$G180,Transakce!$K180,AH$3)+SUMIFS(Transakce!$H180,Transakce!$L180,AH$3)</f>
        <v>0</v>
      </c>
    </row>
    <row r="169" spans="1:34" hidden="1">
      <c r="A169" s="122">
        <f>Transakce!A181</f>
        <v>0</v>
      </c>
      <c r="B169" s="115" t="str">
        <f>IF(ISTEXT(Transakce!B181),Transakce!B181,"")</f>
        <v/>
      </c>
      <c r="C169" s="116">
        <f>Transakce!C181</f>
        <v>0</v>
      </c>
      <c r="D169" s="127" t="str">
        <f>IF(ISTEXT(Transakce!D181),Transakce!D181,"")</f>
        <v/>
      </c>
      <c r="E169" s="127" t="str">
        <f>IF(ISTEXT(Transakce!E181),Transakce!E181,"")</f>
        <v/>
      </c>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c r="AB169" s="113"/>
      <c r="AC169" s="113"/>
      <c r="AD169" s="113"/>
      <c r="AE169" s="113"/>
      <c r="AF169" s="113"/>
      <c r="AG169" s="113"/>
      <c r="AH169" s="123"/>
    </row>
    <row r="170" spans="1:34">
      <c r="A170" s="122">
        <f>Transakce!A182</f>
        <v>0</v>
      </c>
      <c r="B170" s="115" t="str">
        <f>IF(ISTEXT(Transakce!B182),Transakce!B182,"")</f>
        <v/>
      </c>
      <c r="C170" s="116">
        <f>Transakce!C182</f>
        <v>0</v>
      </c>
      <c r="D170" s="127" t="str">
        <f>IF(ISTEXT(Transakce!D182),Transakce!D182,"")</f>
        <v/>
      </c>
      <c r="E170" s="127" t="str">
        <f>IF(ISTEXT(Transakce!E182),Transakce!E182,"")</f>
        <v/>
      </c>
      <c r="F170" s="113">
        <f>Transakce!F182</f>
        <v>0</v>
      </c>
      <c r="G170" s="113">
        <f>Transakce!I182</f>
        <v>0</v>
      </c>
      <c r="H170" s="113">
        <f>SUMIFS(Transakce!$G182,Transakce!$K182,H$3)+SUMIFS(Transakce!$H182,Transakce!$L182,H$3)</f>
        <v>0</v>
      </c>
      <c r="I170" s="113">
        <f>SUMIFS(Transakce!$G182,Transakce!$K182,I$3)+SUMIFS(Transakce!$H182,Transakce!$L182,I$3)</f>
        <v>0</v>
      </c>
      <c r="J170" s="113">
        <f>SUMIFS(Transakce!$G182,Transakce!$K182,J$3)+SUMIFS(Transakce!$H182,Transakce!$L182,J$3)</f>
        <v>0</v>
      </c>
      <c r="K170" s="113">
        <f>SUMIFS(Transakce!$G182,Transakce!$K182,K$3)+SUMIFS(Transakce!$H182,Transakce!$L182,K$3)</f>
        <v>0</v>
      </c>
      <c r="L170" s="113">
        <f>SUMIFS(Transakce!$G182,Transakce!$K182,L$3)+SUMIFS(Transakce!$H182,Transakce!$L182,L$3)</f>
        <v>0</v>
      </c>
      <c r="M170" s="113">
        <f>SUMIFS(Transakce!$G182,Transakce!$K182,M$3)+SUMIFS(Transakce!$H182,Transakce!$L182,M$3)</f>
        <v>0</v>
      </c>
      <c r="N170" s="113">
        <f>SUMIFS(Transakce!$G182,Transakce!$K182,N$3)+SUMIFS(Transakce!$H182,Transakce!$L182,N$3)</f>
        <v>0</v>
      </c>
      <c r="O170" s="113">
        <f>SUMIFS(Transakce!$G182,Transakce!$K182,O$3)+SUMIFS(Transakce!$H182,Transakce!$L182,O$3)</f>
        <v>0</v>
      </c>
      <c r="P170" s="113">
        <f>SUMIFS(Transakce!$G182,Transakce!$K182,P$3)+SUMIFS(Transakce!$H182,Transakce!$L182,P$3)</f>
        <v>0</v>
      </c>
      <c r="Q170" s="113">
        <f>SUMIFS(Transakce!$G182,Transakce!$K182,Q$3)+SUMIFS(Transakce!$H182,Transakce!$L182,Q$3)</f>
        <v>0</v>
      </c>
      <c r="R170" s="113">
        <f>SUMIFS(Transakce!$G182,Transakce!$K182,R$3)+SUMIFS(Transakce!$H182,Transakce!$L182,R$3)</f>
        <v>0</v>
      </c>
      <c r="S170" s="113">
        <f>SUMIFS(Transakce!$G182,Transakce!$K182,S$3)+SUMIFS(Transakce!$H182,Transakce!$L182,S$3)</f>
        <v>0</v>
      </c>
      <c r="T170" s="113">
        <f>SUMIFS(Transakce!$G182,Transakce!$K182,T$3)+SUMIFS(Transakce!$H182,Transakce!$L182,T$3)</f>
        <v>0</v>
      </c>
      <c r="U170" s="113">
        <f>SUMIFS(Transakce!$G182,Transakce!$K182,U$3)+SUMIFS(Transakce!$H182,Transakce!$L182,U$3)</f>
        <v>0</v>
      </c>
      <c r="V170" s="113">
        <f>SUMIFS(Transakce!$G182,Transakce!$K182,V$3)+SUMIFS(Transakce!$H182,Transakce!$L182,V$3)</f>
        <v>0</v>
      </c>
      <c r="W170" s="113">
        <f>SUMIFS(Transakce!$G182,Transakce!$K182,W$3)+SUMIFS(Transakce!$H182,Transakce!$L182,W$3)</f>
        <v>0</v>
      </c>
      <c r="X170" s="113">
        <f>SUMIFS(Transakce!$G182,Transakce!$K182,X$3)+SUMIFS(Transakce!$H182,Transakce!$L182,X$3)</f>
        <v>0</v>
      </c>
      <c r="Y170" s="113">
        <f>SUMIFS(Transakce!$G182,Transakce!$K182,Y$3)+SUMIFS(Transakce!$H182,Transakce!$L182,Y$3)</f>
        <v>0</v>
      </c>
      <c r="Z170" s="113">
        <f>SUMIFS(Transakce!$G182,Transakce!$K182,Z$3)+SUMIFS(Transakce!$H182,Transakce!$L182,Z$3)</f>
        <v>0</v>
      </c>
      <c r="AA170" s="113">
        <f>SUMIFS(Transakce!$G182,Transakce!$K182,AA$3)+SUMIFS(Transakce!$H182,Transakce!$L182,AA$3)</f>
        <v>0</v>
      </c>
      <c r="AB170" s="113">
        <f>SUMIFS(Transakce!$G182,Transakce!$K182,AB$3)+SUMIFS(Transakce!$H182,Transakce!$L182,AB$3)</f>
        <v>0</v>
      </c>
      <c r="AC170" s="113">
        <f>SUMIFS(Transakce!$G182,Transakce!$K182,AC$3)+SUMIFS(Transakce!$H182,Transakce!$L182,AC$3)</f>
        <v>0</v>
      </c>
      <c r="AD170" s="113">
        <f>SUMIFS(Transakce!$G182,Transakce!$K182,AD$3)+SUMIFS(Transakce!$H182,Transakce!$L182,AD$3)</f>
        <v>0</v>
      </c>
      <c r="AE170" s="113">
        <f>SUMIFS(Transakce!$G182,Transakce!$K182,AE$3)+SUMIFS(Transakce!$H182,Transakce!$L182,AE$3)</f>
        <v>0</v>
      </c>
      <c r="AF170" s="113">
        <f>SUMIFS(Transakce!$G182,Transakce!$K182,AF$3)+SUMIFS(Transakce!$H182,Transakce!$L182,AF$3)</f>
        <v>0</v>
      </c>
      <c r="AG170" s="113">
        <f>SUMIFS(Transakce!$G182,Transakce!$K182,AG$3)+SUMIFS(Transakce!$H182,Transakce!$L182,AG$3)</f>
        <v>0</v>
      </c>
      <c r="AH170" s="123">
        <f>SUMIFS(Transakce!$G182,Transakce!$K182,AH$3)+SUMIFS(Transakce!$H182,Transakce!$L182,AH$3)</f>
        <v>0</v>
      </c>
    </row>
    <row r="171" spans="1:34" hidden="1">
      <c r="A171" s="122">
        <f>Transakce!A183</f>
        <v>0</v>
      </c>
      <c r="B171" s="115" t="str">
        <f>IF(ISTEXT(Transakce!B183),Transakce!B183,"")</f>
        <v/>
      </c>
      <c r="C171" s="116">
        <f>Transakce!C183</f>
        <v>0</v>
      </c>
      <c r="D171" s="127" t="str">
        <f>IF(ISTEXT(Transakce!D183),Transakce!D183,"")</f>
        <v/>
      </c>
      <c r="E171" s="127" t="str">
        <f>IF(ISTEXT(Transakce!E183),Transakce!E183,"")</f>
        <v/>
      </c>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c r="AE171" s="113"/>
      <c r="AF171" s="113"/>
      <c r="AG171" s="113"/>
      <c r="AH171" s="123"/>
    </row>
    <row r="172" spans="1:34">
      <c r="A172" s="122">
        <f>Transakce!A184</f>
        <v>0</v>
      </c>
      <c r="B172" s="115" t="str">
        <f>IF(ISTEXT(Transakce!B184),Transakce!B184,"")</f>
        <v/>
      </c>
      <c r="C172" s="116">
        <f>Transakce!C184</f>
        <v>0</v>
      </c>
      <c r="D172" s="127" t="str">
        <f>IF(ISTEXT(Transakce!D184),Transakce!D184,"")</f>
        <v/>
      </c>
      <c r="E172" s="127" t="str">
        <f>IF(ISTEXT(Transakce!E184),Transakce!E184,"")</f>
        <v/>
      </c>
      <c r="F172" s="113">
        <f>Transakce!F184</f>
        <v>0</v>
      </c>
      <c r="G172" s="113">
        <f>Transakce!I184</f>
        <v>0</v>
      </c>
      <c r="H172" s="113">
        <f>SUMIFS(Transakce!$G184,Transakce!$K184,H$3)+SUMIFS(Transakce!$H184,Transakce!$L184,H$3)</f>
        <v>0</v>
      </c>
      <c r="I172" s="113">
        <f>SUMIFS(Transakce!$G184,Transakce!$K184,I$3)+SUMIFS(Transakce!$H184,Transakce!$L184,I$3)</f>
        <v>0</v>
      </c>
      <c r="J172" s="113">
        <f>SUMIFS(Transakce!$G184,Transakce!$K184,J$3)+SUMIFS(Transakce!$H184,Transakce!$L184,J$3)</f>
        <v>0</v>
      </c>
      <c r="K172" s="113">
        <f>SUMIFS(Transakce!$G184,Transakce!$K184,K$3)+SUMIFS(Transakce!$H184,Transakce!$L184,K$3)</f>
        <v>0</v>
      </c>
      <c r="L172" s="113">
        <f>SUMIFS(Transakce!$G184,Transakce!$K184,L$3)+SUMIFS(Transakce!$H184,Transakce!$L184,L$3)</f>
        <v>0</v>
      </c>
      <c r="M172" s="113">
        <f>SUMIFS(Transakce!$G184,Transakce!$K184,M$3)+SUMIFS(Transakce!$H184,Transakce!$L184,M$3)</f>
        <v>0</v>
      </c>
      <c r="N172" s="113">
        <f>SUMIFS(Transakce!$G184,Transakce!$K184,N$3)+SUMIFS(Transakce!$H184,Transakce!$L184,N$3)</f>
        <v>0</v>
      </c>
      <c r="O172" s="113">
        <f>SUMIFS(Transakce!$G184,Transakce!$K184,O$3)+SUMIFS(Transakce!$H184,Transakce!$L184,O$3)</f>
        <v>0</v>
      </c>
      <c r="P172" s="113">
        <f>SUMIFS(Transakce!$G184,Transakce!$K184,P$3)+SUMIFS(Transakce!$H184,Transakce!$L184,P$3)</f>
        <v>0</v>
      </c>
      <c r="Q172" s="113">
        <f>SUMIFS(Transakce!$G184,Transakce!$K184,Q$3)+SUMIFS(Transakce!$H184,Transakce!$L184,Q$3)</f>
        <v>0</v>
      </c>
      <c r="R172" s="113">
        <f>SUMIFS(Transakce!$G184,Transakce!$K184,R$3)+SUMIFS(Transakce!$H184,Transakce!$L184,R$3)</f>
        <v>0</v>
      </c>
      <c r="S172" s="113">
        <f>SUMIFS(Transakce!$G184,Transakce!$K184,S$3)+SUMIFS(Transakce!$H184,Transakce!$L184,S$3)</f>
        <v>0</v>
      </c>
      <c r="T172" s="113">
        <f>SUMIFS(Transakce!$G184,Transakce!$K184,T$3)+SUMIFS(Transakce!$H184,Transakce!$L184,T$3)</f>
        <v>0</v>
      </c>
      <c r="U172" s="113">
        <f>SUMIFS(Transakce!$G184,Transakce!$K184,U$3)+SUMIFS(Transakce!$H184,Transakce!$L184,U$3)</f>
        <v>0</v>
      </c>
      <c r="V172" s="113">
        <f>SUMIFS(Transakce!$G184,Transakce!$K184,V$3)+SUMIFS(Transakce!$H184,Transakce!$L184,V$3)</f>
        <v>0</v>
      </c>
      <c r="W172" s="113">
        <f>SUMIFS(Transakce!$G184,Transakce!$K184,W$3)+SUMIFS(Transakce!$H184,Transakce!$L184,W$3)</f>
        <v>0</v>
      </c>
      <c r="X172" s="113">
        <f>SUMIFS(Transakce!$G184,Transakce!$K184,X$3)+SUMIFS(Transakce!$H184,Transakce!$L184,X$3)</f>
        <v>0</v>
      </c>
      <c r="Y172" s="113">
        <f>SUMIFS(Transakce!$G184,Transakce!$K184,Y$3)+SUMIFS(Transakce!$H184,Transakce!$L184,Y$3)</f>
        <v>0</v>
      </c>
      <c r="Z172" s="113">
        <f>SUMIFS(Transakce!$G184,Transakce!$K184,Z$3)+SUMIFS(Transakce!$H184,Transakce!$L184,Z$3)</f>
        <v>0</v>
      </c>
      <c r="AA172" s="113">
        <f>SUMIFS(Transakce!$G184,Transakce!$K184,AA$3)+SUMIFS(Transakce!$H184,Transakce!$L184,AA$3)</f>
        <v>0</v>
      </c>
      <c r="AB172" s="113">
        <f>SUMIFS(Transakce!$G184,Transakce!$K184,AB$3)+SUMIFS(Transakce!$H184,Transakce!$L184,AB$3)</f>
        <v>0</v>
      </c>
      <c r="AC172" s="113">
        <f>SUMIFS(Transakce!$G184,Transakce!$K184,AC$3)+SUMIFS(Transakce!$H184,Transakce!$L184,AC$3)</f>
        <v>0</v>
      </c>
      <c r="AD172" s="113">
        <f>SUMIFS(Transakce!$G184,Transakce!$K184,AD$3)+SUMIFS(Transakce!$H184,Transakce!$L184,AD$3)</f>
        <v>0</v>
      </c>
      <c r="AE172" s="113">
        <f>SUMIFS(Transakce!$G184,Transakce!$K184,AE$3)+SUMIFS(Transakce!$H184,Transakce!$L184,AE$3)</f>
        <v>0</v>
      </c>
      <c r="AF172" s="113">
        <f>SUMIFS(Transakce!$G184,Transakce!$K184,AF$3)+SUMIFS(Transakce!$H184,Transakce!$L184,AF$3)</f>
        <v>0</v>
      </c>
      <c r="AG172" s="113">
        <f>SUMIFS(Transakce!$G184,Transakce!$K184,AG$3)+SUMIFS(Transakce!$H184,Transakce!$L184,AG$3)</f>
        <v>0</v>
      </c>
      <c r="AH172" s="123">
        <f>SUMIFS(Transakce!$G184,Transakce!$K184,AH$3)+SUMIFS(Transakce!$H184,Transakce!$L184,AH$3)</f>
        <v>0</v>
      </c>
    </row>
    <row r="173" spans="1:34" hidden="1">
      <c r="A173" s="122">
        <f>Transakce!A185</f>
        <v>0</v>
      </c>
      <c r="B173" s="115" t="str">
        <f>IF(ISTEXT(Transakce!B185),Transakce!B185,"")</f>
        <v/>
      </c>
      <c r="C173" s="116">
        <f>Transakce!C185</f>
        <v>0</v>
      </c>
      <c r="D173" s="127" t="str">
        <f>IF(ISTEXT(Transakce!D185),Transakce!D185,"")</f>
        <v/>
      </c>
      <c r="E173" s="127" t="str">
        <f>IF(ISTEXT(Transakce!E185),Transakce!E185,"")</f>
        <v/>
      </c>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23"/>
    </row>
    <row r="174" spans="1:34">
      <c r="A174" s="122">
        <f>Transakce!A186</f>
        <v>0</v>
      </c>
      <c r="B174" s="115" t="str">
        <f>IF(ISTEXT(Transakce!B186),Transakce!B186,"")</f>
        <v/>
      </c>
      <c r="C174" s="116">
        <f>Transakce!C186</f>
        <v>0</v>
      </c>
      <c r="D174" s="127" t="str">
        <f>IF(ISTEXT(Transakce!D186),Transakce!D186,"")</f>
        <v/>
      </c>
      <c r="E174" s="127" t="str">
        <f>IF(ISTEXT(Transakce!E186),Transakce!E186,"")</f>
        <v/>
      </c>
      <c r="F174" s="113">
        <f>Transakce!F186</f>
        <v>0</v>
      </c>
      <c r="G174" s="113">
        <f>Transakce!I186</f>
        <v>0</v>
      </c>
      <c r="H174" s="113">
        <f>SUMIFS(Transakce!$G186,Transakce!$K186,H$3)+SUMIFS(Transakce!$H186,Transakce!$L186,H$3)</f>
        <v>0</v>
      </c>
      <c r="I174" s="113">
        <f>SUMIFS(Transakce!$G186,Transakce!$K186,I$3)+SUMIFS(Transakce!$H186,Transakce!$L186,I$3)</f>
        <v>0</v>
      </c>
      <c r="J174" s="113">
        <f>SUMIFS(Transakce!$G186,Transakce!$K186,J$3)+SUMIFS(Transakce!$H186,Transakce!$L186,J$3)</f>
        <v>0</v>
      </c>
      <c r="K174" s="113">
        <f>SUMIFS(Transakce!$G186,Transakce!$K186,K$3)+SUMIFS(Transakce!$H186,Transakce!$L186,K$3)</f>
        <v>0</v>
      </c>
      <c r="L174" s="113">
        <f>SUMIFS(Transakce!$G186,Transakce!$K186,L$3)+SUMIFS(Transakce!$H186,Transakce!$L186,L$3)</f>
        <v>0</v>
      </c>
      <c r="M174" s="113">
        <f>SUMIFS(Transakce!$G186,Transakce!$K186,M$3)+SUMIFS(Transakce!$H186,Transakce!$L186,M$3)</f>
        <v>0</v>
      </c>
      <c r="N174" s="113">
        <f>SUMIFS(Transakce!$G186,Transakce!$K186,N$3)+SUMIFS(Transakce!$H186,Transakce!$L186,N$3)</f>
        <v>0</v>
      </c>
      <c r="O174" s="113">
        <f>SUMIFS(Transakce!$G186,Transakce!$K186,O$3)+SUMIFS(Transakce!$H186,Transakce!$L186,O$3)</f>
        <v>0</v>
      </c>
      <c r="P174" s="113">
        <f>SUMIFS(Transakce!$G186,Transakce!$K186,P$3)+SUMIFS(Transakce!$H186,Transakce!$L186,P$3)</f>
        <v>0</v>
      </c>
      <c r="Q174" s="113">
        <f>SUMIFS(Transakce!$G186,Transakce!$K186,Q$3)+SUMIFS(Transakce!$H186,Transakce!$L186,Q$3)</f>
        <v>0</v>
      </c>
      <c r="R174" s="113">
        <f>SUMIFS(Transakce!$G186,Transakce!$K186,R$3)+SUMIFS(Transakce!$H186,Transakce!$L186,R$3)</f>
        <v>0</v>
      </c>
      <c r="S174" s="113">
        <f>SUMIFS(Transakce!$G186,Transakce!$K186,S$3)+SUMIFS(Transakce!$H186,Transakce!$L186,S$3)</f>
        <v>0</v>
      </c>
      <c r="T174" s="113">
        <f>SUMIFS(Transakce!$G186,Transakce!$K186,T$3)+SUMIFS(Transakce!$H186,Transakce!$L186,T$3)</f>
        <v>0</v>
      </c>
      <c r="U174" s="113">
        <f>SUMIFS(Transakce!$G186,Transakce!$K186,U$3)+SUMIFS(Transakce!$H186,Transakce!$L186,U$3)</f>
        <v>0</v>
      </c>
      <c r="V174" s="113">
        <f>SUMIFS(Transakce!$G186,Transakce!$K186,V$3)+SUMIFS(Transakce!$H186,Transakce!$L186,V$3)</f>
        <v>0</v>
      </c>
      <c r="W174" s="113">
        <f>SUMIFS(Transakce!$G186,Transakce!$K186,W$3)+SUMIFS(Transakce!$H186,Transakce!$L186,W$3)</f>
        <v>0</v>
      </c>
      <c r="X174" s="113">
        <f>SUMIFS(Transakce!$G186,Transakce!$K186,X$3)+SUMIFS(Transakce!$H186,Transakce!$L186,X$3)</f>
        <v>0</v>
      </c>
      <c r="Y174" s="113">
        <f>SUMIFS(Transakce!$G186,Transakce!$K186,Y$3)+SUMIFS(Transakce!$H186,Transakce!$L186,Y$3)</f>
        <v>0</v>
      </c>
      <c r="Z174" s="113">
        <f>SUMIFS(Transakce!$G186,Transakce!$K186,Z$3)+SUMIFS(Transakce!$H186,Transakce!$L186,Z$3)</f>
        <v>0</v>
      </c>
      <c r="AA174" s="113">
        <f>SUMIFS(Transakce!$G186,Transakce!$K186,AA$3)+SUMIFS(Transakce!$H186,Transakce!$L186,AA$3)</f>
        <v>0</v>
      </c>
      <c r="AB174" s="113">
        <f>SUMIFS(Transakce!$G186,Transakce!$K186,AB$3)+SUMIFS(Transakce!$H186,Transakce!$L186,AB$3)</f>
        <v>0</v>
      </c>
      <c r="AC174" s="113">
        <f>SUMIFS(Transakce!$G186,Transakce!$K186,AC$3)+SUMIFS(Transakce!$H186,Transakce!$L186,AC$3)</f>
        <v>0</v>
      </c>
      <c r="AD174" s="113">
        <f>SUMIFS(Transakce!$G186,Transakce!$K186,AD$3)+SUMIFS(Transakce!$H186,Transakce!$L186,AD$3)</f>
        <v>0</v>
      </c>
      <c r="AE174" s="113">
        <f>SUMIFS(Transakce!$G186,Transakce!$K186,AE$3)+SUMIFS(Transakce!$H186,Transakce!$L186,AE$3)</f>
        <v>0</v>
      </c>
      <c r="AF174" s="113">
        <f>SUMIFS(Transakce!$G186,Transakce!$K186,AF$3)+SUMIFS(Transakce!$H186,Transakce!$L186,AF$3)</f>
        <v>0</v>
      </c>
      <c r="AG174" s="113">
        <f>SUMIFS(Transakce!$G186,Transakce!$K186,AG$3)+SUMIFS(Transakce!$H186,Transakce!$L186,AG$3)</f>
        <v>0</v>
      </c>
      <c r="AH174" s="123">
        <f>SUMIFS(Transakce!$G186,Transakce!$K186,AH$3)+SUMIFS(Transakce!$H186,Transakce!$L186,AH$3)</f>
        <v>0</v>
      </c>
    </row>
    <row r="175" spans="1:34" hidden="1">
      <c r="A175" s="122">
        <f>Transakce!A187</f>
        <v>0</v>
      </c>
      <c r="B175" s="115" t="str">
        <f>IF(ISTEXT(Transakce!B187),Transakce!B187,"")</f>
        <v/>
      </c>
      <c r="C175" s="116">
        <f>Transakce!C187</f>
        <v>0</v>
      </c>
      <c r="D175" s="127" t="str">
        <f>IF(ISTEXT(Transakce!D187),Transakce!D187,"")</f>
        <v/>
      </c>
      <c r="E175" s="127" t="str">
        <f>IF(ISTEXT(Transakce!E187),Transakce!E187,"")</f>
        <v/>
      </c>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23"/>
    </row>
    <row r="176" spans="1:34">
      <c r="A176" s="122">
        <f>Transakce!A188</f>
        <v>0</v>
      </c>
      <c r="B176" s="115" t="str">
        <f>IF(ISTEXT(Transakce!B188),Transakce!B188,"")</f>
        <v/>
      </c>
      <c r="C176" s="116">
        <f>Transakce!C188</f>
        <v>0</v>
      </c>
      <c r="D176" s="127" t="str">
        <f>IF(ISTEXT(Transakce!D188),Transakce!D188,"")</f>
        <v/>
      </c>
      <c r="E176" s="127" t="str">
        <f>IF(ISTEXT(Transakce!E188),Transakce!E188,"")</f>
        <v/>
      </c>
      <c r="F176" s="113">
        <f>Transakce!F188</f>
        <v>0</v>
      </c>
      <c r="G176" s="113">
        <f>Transakce!I188</f>
        <v>0</v>
      </c>
      <c r="H176" s="113">
        <f>SUMIFS(Transakce!$G188,Transakce!$K188,H$3)+SUMIFS(Transakce!$H188,Transakce!$L188,H$3)</f>
        <v>0</v>
      </c>
      <c r="I176" s="113">
        <f>SUMIFS(Transakce!$G188,Transakce!$K188,I$3)+SUMIFS(Transakce!$H188,Transakce!$L188,I$3)</f>
        <v>0</v>
      </c>
      <c r="J176" s="113">
        <f>SUMIFS(Transakce!$G188,Transakce!$K188,J$3)+SUMIFS(Transakce!$H188,Transakce!$L188,J$3)</f>
        <v>0</v>
      </c>
      <c r="K176" s="113">
        <f>SUMIFS(Transakce!$G188,Transakce!$K188,K$3)+SUMIFS(Transakce!$H188,Transakce!$L188,K$3)</f>
        <v>0</v>
      </c>
      <c r="L176" s="113">
        <f>SUMIFS(Transakce!$G188,Transakce!$K188,L$3)+SUMIFS(Transakce!$H188,Transakce!$L188,L$3)</f>
        <v>0</v>
      </c>
      <c r="M176" s="113">
        <f>SUMIFS(Transakce!$G188,Transakce!$K188,M$3)+SUMIFS(Transakce!$H188,Transakce!$L188,M$3)</f>
        <v>0</v>
      </c>
      <c r="N176" s="113">
        <f>SUMIFS(Transakce!$G188,Transakce!$K188,N$3)+SUMIFS(Transakce!$H188,Transakce!$L188,N$3)</f>
        <v>0</v>
      </c>
      <c r="O176" s="113">
        <f>SUMIFS(Transakce!$G188,Transakce!$K188,O$3)+SUMIFS(Transakce!$H188,Transakce!$L188,O$3)</f>
        <v>0</v>
      </c>
      <c r="P176" s="113">
        <f>SUMIFS(Transakce!$G188,Transakce!$K188,P$3)+SUMIFS(Transakce!$H188,Transakce!$L188,P$3)</f>
        <v>0</v>
      </c>
      <c r="Q176" s="113">
        <f>SUMIFS(Transakce!$G188,Transakce!$K188,Q$3)+SUMIFS(Transakce!$H188,Transakce!$L188,Q$3)</f>
        <v>0</v>
      </c>
      <c r="R176" s="113">
        <f>SUMIFS(Transakce!$G188,Transakce!$K188,R$3)+SUMIFS(Transakce!$H188,Transakce!$L188,R$3)</f>
        <v>0</v>
      </c>
      <c r="S176" s="113">
        <f>SUMIFS(Transakce!$G188,Transakce!$K188,S$3)+SUMIFS(Transakce!$H188,Transakce!$L188,S$3)</f>
        <v>0</v>
      </c>
      <c r="T176" s="113">
        <f>SUMIFS(Transakce!$G188,Transakce!$K188,T$3)+SUMIFS(Transakce!$H188,Transakce!$L188,T$3)</f>
        <v>0</v>
      </c>
      <c r="U176" s="113">
        <f>SUMIFS(Transakce!$G188,Transakce!$K188,U$3)+SUMIFS(Transakce!$H188,Transakce!$L188,U$3)</f>
        <v>0</v>
      </c>
      <c r="V176" s="113">
        <f>SUMIFS(Transakce!$G188,Transakce!$K188,V$3)+SUMIFS(Transakce!$H188,Transakce!$L188,V$3)</f>
        <v>0</v>
      </c>
      <c r="W176" s="113">
        <f>SUMIFS(Transakce!$G188,Transakce!$K188,W$3)+SUMIFS(Transakce!$H188,Transakce!$L188,W$3)</f>
        <v>0</v>
      </c>
      <c r="X176" s="113">
        <f>SUMIFS(Transakce!$G188,Transakce!$K188,X$3)+SUMIFS(Transakce!$H188,Transakce!$L188,X$3)</f>
        <v>0</v>
      </c>
      <c r="Y176" s="113">
        <f>SUMIFS(Transakce!$G188,Transakce!$K188,Y$3)+SUMIFS(Transakce!$H188,Transakce!$L188,Y$3)</f>
        <v>0</v>
      </c>
      <c r="Z176" s="113">
        <f>SUMIFS(Transakce!$G188,Transakce!$K188,Z$3)+SUMIFS(Transakce!$H188,Transakce!$L188,Z$3)</f>
        <v>0</v>
      </c>
      <c r="AA176" s="113">
        <f>SUMIFS(Transakce!$G188,Transakce!$K188,AA$3)+SUMIFS(Transakce!$H188,Transakce!$L188,AA$3)</f>
        <v>0</v>
      </c>
      <c r="AB176" s="113">
        <f>SUMIFS(Transakce!$G188,Transakce!$K188,AB$3)+SUMIFS(Transakce!$H188,Transakce!$L188,AB$3)</f>
        <v>0</v>
      </c>
      <c r="AC176" s="113">
        <f>SUMIFS(Transakce!$G188,Transakce!$K188,AC$3)+SUMIFS(Transakce!$H188,Transakce!$L188,AC$3)</f>
        <v>0</v>
      </c>
      <c r="AD176" s="113">
        <f>SUMIFS(Transakce!$G188,Transakce!$K188,AD$3)+SUMIFS(Transakce!$H188,Transakce!$L188,AD$3)</f>
        <v>0</v>
      </c>
      <c r="AE176" s="113">
        <f>SUMIFS(Transakce!$G188,Transakce!$K188,AE$3)+SUMIFS(Transakce!$H188,Transakce!$L188,AE$3)</f>
        <v>0</v>
      </c>
      <c r="AF176" s="113">
        <f>SUMIFS(Transakce!$G188,Transakce!$K188,AF$3)+SUMIFS(Transakce!$H188,Transakce!$L188,AF$3)</f>
        <v>0</v>
      </c>
      <c r="AG176" s="113">
        <f>SUMIFS(Transakce!$G188,Transakce!$K188,AG$3)+SUMIFS(Transakce!$H188,Transakce!$L188,AG$3)</f>
        <v>0</v>
      </c>
      <c r="AH176" s="123">
        <f>SUMIFS(Transakce!$G188,Transakce!$K188,AH$3)+SUMIFS(Transakce!$H188,Transakce!$L188,AH$3)</f>
        <v>0</v>
      </c>
    </row>
    <row r="177" spans="1:34" hidden="1">
      <c r="A177" s="122">
        <f>Transakce!A189</f>
        <v>0</v>
      </c>
      <c r="B177" s="115" t="str">
        <f>IF(ISTEXT(Transakce!B189),Transakce!B189,"")</f>
        <v/>
      </c>
      <c r="C177" s="116">
        <f>Transakce!C189</f>
        <v>0</v>
      </c>
      <c r="D177" s="127" t="str">
        <f>IF(ISTEXT(Transakce!D189),Transakce!D189,"")</f>
        <v/>
      </c>
      <c r="E177" s="127" t="str">
        <f>IF(ISTEXT(Transakce!E189),Transakce!E189,"")</f>
        <v/>
      </c>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c r="AH177" s="123"/>
    </row>
    <row r="178" spans="1:34">
      <c r="A178" s="122">
        <f>Transakce!A190</f>
        <v>0</v>
      </c>
      <c r="B178" s="115" t="str">
        <f>IF(ISTEXT(Transakce!B190),Transakce!B190,"")</f>
        <v/>
      </c>
      <c r="C178" s="116">
        <f>Transakce!C190</f>
        <v>0</v>
      </c>
      <c r="D178" s="127" t="str">
        <f>IF(ISTEXT(Transakce!D190),Transakce!D190,"")</f>
        <v/>
      </c>
      <c r="E178" s="127" t="str">
        <f>IF(ISTEXT(Transakce!E190),Transakce!E190,"")</f>
        <v/>
      </c>
      <c r="F178" s="113">
        <f>Transakce!F190</f>
        <v>0</v>
      </c>
      <c r="G178" s="113">
        <f>Transakce!I190</f>
        <v>0</v>
      </c>
      <c r="H178" s="113">
        <f>SUMIFS(Transakce!$G190,Transakce!$K190,H$3)+SUMIFS(Transakce!$H190,Transakce!$L190,H$3)</f>
        <v>0</v>
      </c>
      <c r="I178" s="113">
        <f>SUMIFS(Transakce!$G190,Transakce!$K190,I$3)+SUMIFS(Transakce!$H190,Transakce!$L190,I$3)</f>
        <v>0</v>
      </c>
      <c r="J178" s="113">
        <f>SUMIFS(Transakce!$G190,Transakce!$K190,J$3)+SUMIFS(Transakce!$H190,Transakce!$L190,J$3)</f>
        <v>0</v>
      </c>
      <c r="K178" s="113">
        <f>SUMIFS(Transakce!$G190,Transakce!$K190,K$3)+SUMIFS(Transakce!$H190,Transakce!$L190,K$3)</f>
        <v>0</v>
      </c>
      <c r="L178" s="113">
        <f>SUMIFS(Transakce!$G190,Transakce!$K190,L$3)+SUMIFS(Transakce!$H190,Transakce!$L190,L$3)</f>
        <v>0</v>
      </c>
      <c r="M178" s="113">
        <f>SUMIFS(Transakce!$G190,Transakce!$K190,M$3)+SUMIFS(Transakce!$H190,Transakce!$L190,M$3)</f>
        <v>0</v>
      </c>
      <c r="N178" s="113">
        <f>SUMIFS(Transakce!$G190,Transakce!$K190,N$3)+SUMIFS(Transakce!$H190,Transakce!$L190,N$3)</f>
        <v>0</v>
      </c>
      <c r="O178" s="113">
        <f>SUMIFS(Transakce!$G190,Transakce!$K190,O$3)+SUMIFS(Transakce!$H190,Transakce!$L190,O$3)</f>
        <v>0</v>
      </c>
      <c r="P178" s="113">
        <f>SUMIFS(Transakce!$G190,Transakce!$K190,P$3)+SUMIFS(Transakce!$H190,Transakce!$L190,P$3)</f>
        <v>0</v>
      </c>
      <c r="Q178" s="113">
        <f>SUMIFS(Transakce!$G190,Transakce!$K190,Q$3)+SUMIFS(Transakce!$H190,Transakce!$L190,Q$3)</f>
        <v>0</v>
      </c>
      <c r="R178" s="113">
        <f>SUMIFS(Transakce!$G190,Transakce!$K190,R$3)+SUMIFS(Transakce!$H190,Transakce!$L190,R$3)</f>
        <v>0</v>
      </c>
      <c r="S178" s="113">
        <f>SUMIFS(Transakce!$G190,Transakce!$K190,S$3)+SUMIFS(Transakce!$H190,Transakce!$L190,S$3)</f>
        <v>0</v>
      </c>
      <c r="T178" s="113">
        <f>SUMIFS(Transakce!$G190,Transakce!$K190,T$3)+SUMIFS(Transakce!$H190,Transakce!$L190,T$3)</f>
        <v>0</v>
      </c>
      <c r="U178" s="113">
        <f>SUMIFS(Transakce!$G190,Transakce!$K190,U$3)+SUMIFS(Transakce!$H190,Transakce!$L190,U$3)</f>
        <v>0</v>
      </c>
      <c r="V178" s="113">
        <f>SUMIFS(Transakce!$G190,Transakce!$K190,V$3)+SUMIFS(Transakce!$H190,Transakce!$L190,V$3)</f>
        <v>0</v>
      </c>
      <c r="W178" s="113">
        <f>SUMIFS(Transakce!$G190,Transakce!$K190,W$3)+SUMIFS(Transakce!$H190,Transakce!$L190,W$3)</f>
        <v>0</v>
      </c>
      <c r="X178" s="113">
        <f>SUMIFS(Transakce!$G190,Transakce!$K190,X$3)+SUMIFS(Transakce!$H190,Transakce!$L190,X$3)</f>
        <v>0</v>
      </c>
      <c r="Y178" s="113">
        <f>SUMIFS(Transakce!$G190,Transakce!$K190,Y$3)+SUMIFS(Transakce!$H190,Transakce!$L190,Y$3)</f>
        <v>0</v>
      </c>
      <c r="Z178" s="113">
        <f>SUMIFS(Transakce!$G190,Transakce!$K190,Z$3)+SUMIFS(Transakce!$H190,Transakce!$L190,Z$3)</f>
        <v>0</v>
      </c>
      <c r="AA178" s="113">
        <f>SUMIFS(Transakce!$G190,Transakce!$K190,AA$3)+SUMIFS(Transakce!$H190,Transakce!$L190,AA$3)</f>
        <v>0</v>
      </c>
      <c r="AB178" s="113">
        <f>SUMIFS(Transakce!$G190,Transakce!$K190,AB$3)+SUMIFS(Transakce!$H190,Transakce!$L190,AB$3)</f>
        <v>0</v>
      </c>
      <c r="AC178" s="113">
        <f>SUMIFS(Transakce!$G190,Transakce!$K190,AC$3)+SUMIFS(Transakce!$H190,Transakce!$L190,AC$3)</f>
        <v>0</v>
      </c>
      <c r="AD178" s="113">
        <f>SUMIFS(Transakce!$G190,Transakce!$K190,AD$3)+SUMIFS(Transakce!$H190,Transakce!$L190,AD$3)</f>
        <v>0</v>
      </c>
      <c r="AE178" s="113">
        <f>SUMIFS(Transakce!$G190,Transakce!$K190,AE$3)+SUMIFS(Transakce!$H190,Transakce!$L190,AE$3)</f>
        <v>0</v>
      </c>
      <c r="AF178" s="113">
        <f>SUMIFS(Transakce!$G190,Transakce!$K190,AF$3)+SUMIFS(Transakce!$H190,Transakce!$L190,AF$3)</f>
        <v>0</v>
      </c>
      <c r="AG178" s="113">
        <f>SUMIFS(Transakce!$G190,Transakce!$K190,AG$3)+SUMIFS(Transakce!$H190,Transakce!$L190,AG$3)</f>
        <v>0</v>
      </c>
      <c r="AH178" s="123">
        <f>SUMIFS(Transakce!$G190,Transakce!$K190,AH$3)+SUMIFS(Transakce!$H190,Transakce!$L190,AH$3)</f>
        <v>0</v>
      </c>
    </row>
    <row r="179" spans="1:34" hidden="1">
      <c r="A179" s="122">
        <f>Transakce!A191</f>
        <v>0</v>
      </c>
      <c r="B179" s="115" t="str">
        <f>IF(ISTEXT(Transakce!B191),Transakce!B191,"")</f>
        <v/>
      </c>
      <c r="C179" s="116">
        <f>Transakce!C191</f>
        <v>0</v>
      </c>
      <c r="D179" s="127" t="str">
        <f>IF(ISTEXT(Transakce!D191),Transakce!D191,"")</f>
        <v/>
      </c>
      <c r="E179" s="127" t="str">
        <f>IF(ISTEXT(Transakce!E191),Transakce!E191,"")</f>
        <v/>
      </c>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c r="AH179" s="123"/>
    </row>
    <row r="180" spans="1:34">
      <c r="A180" s="122">
        <f>Transakce!A192</f>
        <v>0</v>
      </c>
      <c r="B180" s="115" t="str">
        <f>IF(ISTEXT(Transakce!B192),Transakce!B192,"")</f>
        <v/>
      </c>
      <c r="C180" s="116">
        <f>Transakce!C192</f>
        <v>0</v>
      </c>
      <c r="D180" s="127" t="str">
        <f>IF(ISTEXT(Transakce!D192),Transakce!D192,"")</f>
        <v/>
      </c>
      <c r="E180" s="127" t="str">
        <f>IF(ISTEXT(Transakce!E192),Transakce!E192,"")</f>
        <v/>
      </c>
      <c r="F180" s="113">
        <f>Transakce!F192</f>
        <v>0</v>
      </c>
      <c r="G180" s="113">
        <f>Transakce!I192</f>
        <v>0</v>
      </c>
      <c r="H180" s="113">
        <f>SUMIFS(Transakce!$G192,Transakce!$K192,H$3)+SUMIFS(Transakce!$H192,Transakce!$L192,H$3)</f>
        <v>0</v>
      </c>
      <c r="I180" s="113">
        <f>SUMIFS(Transakce!$G192,Transakce!$K192,I$3)+SUMIFS(Transakce!$H192,Transakce!$L192,I$3)</f>
        <v>0</v>
      </c>
      <c r="J180" s="113">
        <f>SUMIFS(Transakce!$G192,Transakce!$K192,J$3)+SUMIFS(Transakce!$H192,Transakce!$L192,J$3)</f>
        <v>0</v>
      </c>
      <c r="K180" s="113">
        <f>SUMIFS(Transakce!$G192,Transakce!$K192,K$3)+SUMIFS(Transakce!$H192,Transakce!$L192,K$3)</f>
        <v>0</v>
      </c>
      <c r="L180" s="113">
        <f>SUMIFS(Transakce!$G192,Transakce!$K192,L$3)+SUMIFS(Transakce!$H192,Transakce!$L192,L$3)</f>
        <v>0</v>
      </c>
      <c r="M180" s="113">
        <f>SUMIFS(Transakce!$G192,Transakce!$K192,M$3)+SUMIFS(Transakce!$H192,Transakce!$L192,M$3)</f>
        <v>0</v>
      </c>
      <c r="N180" s="113">
        <f>SUMIFS(Transakce!$G192,Transakce!$K192,N$3)+SUMIFS(Transakce!$H192,Transakce!$L192,N$3)</f>
        <v>0</v>
      </c>
      <c r="O180" s="113">
        <f>SUMIFS(Transakce!$G192,Transakce!$K192,O$3)+SUMIFS(Transakce!$H192,Transakce!$L192,O$3)</f>
        <v>0</v>
      </c>
      <c r="P180" s="113">
        <f>SUMIFS(Transakce!$G192,Transakce!$K192,P$3)+SUMIFS(Transakce!$H192,Transakce!$L192,P$3)</f>
        <v>0</v>
      </c>
      <c r="Q180" s="113">
        <f>SUMIFS(Transakce!$G192,Transakce!$K192,Q$3)+SUMIFS(Transakce!$H192,Transakce!$L192,Q$3)</f>
        <v>0</v>
      </c>
      <c r="R180" s="113">
        <f>SUMIFS(Transakce!$G192,Transakce!$K192,R$3)+SUMIFS(Transakce!$H192,Transakce!$L192,R$3)</f>
        <v>0</v>
      </c>
      <c r="S180" s="113">
        <f>SUMIFS(Transakce!$G192,Transakce!$K192,S$3)+SUMIFS(Transakce!$H192,Transakce!$L192,S$3)</f>
        <v>0</v>
      </c>
      <c r="T180" s="113">
        <f>SUMIFS(Transakce!$G192,Transakce!$K192,T$3)+SUMIFS(Transakce!$H192,Transakce!$L192,T$3)</f>
        <v>0</v>
      </c>
      <c r="U180" s="113">
        <f>SUMIFS(Transakce!$G192,Transakce!$K192,U$3)+SUMIFS(Transakce!$H192,Transakce!$L192,U$3)</f>
        <v>0</v>
      </c>
      <c r="V180" s="113">
        <f>SUMIFS(Transakce!$G192,Transakce!$K192,V$3)+SUMIFS(Transakce!$H192,Transakce!$L192,V$3)</f>
        <v>0</v>
      </c>
      <c r="W180" s="113">
        <f>SUMIFS(Transakce!$G192,Transakce!$K192,W$3)+SUMIFS(Transakce!$H192,Transakce!$L192,W$3)</f>
        <v>0</v>
      </c>
      <c r="X180" s="113">
        <f>SUMIFS(Transakce!$G192,Transakce!$K192,X$3)+SUMIFS(Transakce!$H192,Transakce!$L192,X$3)</f>
        <v>0</v>
      </c>
      <c r="Y180" s="113">
        <f>SUMIFS(Transakce!$G192,Transakce!$K192,Y$3)+SUMIFS(Transakce!$H192,Transakce!$L192,Y$3)</f>
        <v>0</v>
      </c>
      <c r="Z180" s="113">
        <f>SUMIFS(Transakce!$G192,Transakce!$K192,Z$3)+SUMIFS(Transakce!$H192,Transakce!$L192,Z$3)</f>
        <v>0</v>
      </c>
      <c r="AA180" s="113">
        <f>SUMIFS(Transakce!$G192,Transakce!$K192,AA$3)+SUMIFS(Transakce!$H192,Transakce!$L192,AA$3)</f>
        <v>0</v>
      </c>
      <c r="AB180" s="113">
        <f>SUMIFS(Transakce!$G192,Transakce!$K192,AB$3)+SUMIFS(Transakce!$H192,Transakce!$L192,AB$3)</f>
        <v>0</v>
      </c>
      <c r="AC180" s="113">
        <f>SUMIFS(Transakce!$G192,Transakce!$K192,AC$3)+SUMIFS(Transakce!$H192,Transakce!$L192,AC$3)</f>
        <v>0</v>
      </c>
      <c r="AD180" s="113">
        <f>SUMIFS(Transakce!$G192,Transakce!$K192,AD$3)+SUMIFS(Transakce!$H192,Transakce!$L192,AD$3)</f>
        <v>0</v>
      </c>
      <c r="AE180" s="113">
        <f>SUMIFS(Transakce!$G192,Transakce!$K192,AE$3)+SUMIFS(Transakce!$H192,Transakce!$L192,AE$3)</f>
        <v>0</v>
      </c>
      <c r="AF180" s="113">
        <f>SUMIFS(Transakce!$G192,Transakce!$K192,AF$3)+SUMIFS(Transakce!$H192,Transakce!$L192,AF$3)</f>
        <v>0</v>
      </c>
      <c r="AG180" s="113">
        <f>SUMIFS(Transakce!$G192,Transakce!$K192,AG$3)+SUMIFS(Transakce!$H192,Transakce!$L192,AG$3)</f>
        <v>0</v>
      </c>
      <c r="AH180" s="123">
        <f>SUMIFS(Transakce!$G192,Transakce!$K192,AH$3)+SUMIFS(Transakce!$H192,Transakce!$L192,AH$3)</f>
        <v>0</v>
      </c>
    </row>
    <row r="181" spans="1:34" hidden="1">
      <c r="A181" s="122">
        <f>Transakce!A193</f>
        <v>0</v>
      </c>
      <c r="B181" s="115" t="str">
        <f>IF(ISTEXT(Transakce!B193),Transakce!B193,"")</f>
        <v/>
      </c>
      <c r="C181" s="116">
        <f>Transakce!C193</f>
        <v>0</v>
      </c>
      <c r="D181" s="127" t="str">
        <f>IF(ISTEXT(Transakce!D193),Transakce!D193,"")</f>
        <v/>
      </c>
      <c r="E181" s="127" t="str">
        <f>IF(ISTEXT(Transakce!E193),Transakce!E193,"")</f>
        <v/>
      </c>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c r="AB181" s="113"/>
      <c r="AC181" s="113"/>
      <c r="AD181" s="113"/>
      <c r="AE181" s="113"/>
      <c r="AF181" s="113"/>
      <c r="AG181" s="113"/>
      <c r="AH181" s="123"/>
    </row>
    <row r="182" spans="1:34">
      <c r="A182" s="122">
        <f>Transakce!A194</f>
        <v>0</v>
      </c>
      <c r="B182" s="115" t="str">
        <f>IF(ISTEXT(Transakce!B194),Transakce!B194,"")</f>
        <v/>
      </c>
      <c r="C182" s="116">
        <f>Transakce!C194</f>
        <v>0</v>
      </c>
      <c r="D182" s="127" t="str">
        <f>IF(ISTEXT(Transakce!D194),Transakce!D194,"")</f>
        <v/>
      </c>
      <c r="E182" s="127" t="str">
        <f>IF(ISTEXT(Transakce!E194),Transakce!E194,"")</f>
        <v/>
      </c>
      <c r="F182" s="113">
        <f>Transakce!F194</f>
        <v>0</v>
      </c>
      <c r="G182" s="113">
        <f>Transakce!I194</f>
        <v>0</v>
      </c>
      <c r="H182" s="113">
        <f>SUMIFS(Transakce!$G194,Transakce!$K194,H$3)+SUMIFS(Transakce!$H194,Transakce!$L194,H$3)</f>
        <v>0</v>
      </c>
      <c r="I182" s="113">
        <f>SUMIFS(Transakce!$G194,Transakce!$K194,I$3)+SUMIFS(Transakce!$H194,Transakce!$L194,I$3)</f>
        <v>0</v>
      </c>
      <c r="J182" s="113">
        <f>SUMIFS(Transakce!$G194,Transakce!$K194,J$3)+SUMIFS(Transakce!$H194,Transakce!$L194,J$3)</f>
        <v>0</v>
      </c>
      <c r="K182" s="113">
        <f>SUMIFS(Transakce!$G194,Transakce!$K194,K$3)+SUMIFS(Transakce!$H194,Transakce!$L194,K$3)</f>
        <v>0</v>
      </c>
      <c r="L182" s="113">
        <f>SUMIFS(Transakce!$G194,Transakce!$K194,L$3)+SUMIFS(Transakce!$H194,Transakce!$L194,L$3)</f>
        <v>0</v>
      </c>
      <c r="M182" s="113">
        <f>SUMIFS(Transakce!$G194,Transakce!$K194,M$3)+SUMIFS(Transakce!$H194,Transakce!$L194,M$3)</f>
        <v>0</v>
      </c>
      <c r="N182" s="113">
        <f>SUMIFS(Transakce!$G194,Transakce!$K194,N$3)+SUMIFS(Transakce!$H194,Transakce!$L194,N$3)</f>
        <v>0</v>
      </c>
      <c r="O182" s="113">
        <f>SUMIFS(Transakce!$G194,Transakce!$K194,O$3)+SUMIFS(Transakce!$H194,Transakce!$L194,O$3)</f>
        <v>0</v>
      </c>
      <c r="P182" s="113">
        <f>SUMIFS(Transakce!$G194,Transakce!$K194,P$3)+SUMIFS(Transakce!$H194,Transakce!$L194,P$3)</f>
        <v>0</v>
      </c>
      <c r="Q182" s="113">
        <f>SUMIFS(Transakce!$G194,Transakce!$K194,Q$3)+SUMIFS(Transakce!$H194,Transakce!$L194,Q$3)</f>
        <v>0</v>
      </c>
      <c r="R182" s="113">
        <f>SUMIFS(Transakce!$G194,Transakce!$K194,R$3)+SUMIFS(Transakce!$H194,Transakce!$L194,R$3)</f>
        <v>0</v>
      </c>
      <c r="S182" s="113">
        <f>SUMIFS(Transakce!$G194,Transakce!$K194,S$3)+SUMIFS(Transakce!$H194,Transakce!$L194,S$3)</f>
        <v>0</v>
      </c>
      <c r="T182" s="113">
        <f>SUMIFS(Transakce!$G194,Transakce!$K194,T$3)+SUMIFS(Transakce!$H194,Transakce!$L194,T$3)</f>
        <v>0</v>
      </c>
      <c r="U182" s="113">
        <f>SUMIFS(Transakce!$G194,Transakce!$K194,U$3)+SUMIFS(Transakce!$H194,Transakce!$L194,U$3)</f>
        <v>0</v>
      </c>
      <c r="V182" s="113">
        <f>SUMIFS(Transakce!$G194,Transakce!$K194,V$3)+SUMIFS(Transakce!$H194,Transakce!$L194,V$3)</f>
        <v>0</v>
      </c>
      <c r="W182" s="113">
        <f>SUMIFS(Transakce!$G194,Transakce!$K194,W$3)+SUMIFS(Transakce!$H194,Transakce!$L194,W$3)</f>
        <v>0</v>
      </c>
      <c r="X182" s="113">
        <f>SUMIFS(Transakce!$G194,Transakce!$K194,X$3)+SUMIFS(Transakce!$H194,Transakce!$L194,X$3)</f>
        <v>0</v>
      </c>
      <c r="Y182" s="113">
        <f>SUMIFS(Transakce!$G194,Transakce!$K194,Y$3)+SUMIFS(Transakce!$H194,Transakce!$L194,Y$3)</f>
        <v>0</v>
      </c>
      <c r="Z182" s="113">
        <f>SUMIFS(Transakce!$G194,Transakce!$K194,Z$3)+SUMIFS(Transakce!$H194,Transakce!$L194,Z$3)</f>
        <v>0</v>
      </c>
      <c r="AA182" s="113">
        <f>SUMIFS(Transakce!$G194,Transakce!$K194,AA$3)+SUMIFS(Transakce!$H194,Transakce!$L194,AA$3)</f>
        <v>0</v>
      </c>
      <c r="AB182" s="113">
        <f>SUMIFS(Transakce!$G194,Transakce!$K194,AB$3)+SUMIFS(Transakce!$H194,Transakce!$L194,AB$3)</f>
        <v>0</v>
      </c>
      <c r="AC182" s="113">
        <f>SUMIFS(Transakce!$G194,Transakce!$K194,AC$3)+SUMIFS(Transakce!$H194,Transakce!$L194,AC$3)</f>
        <v>0</v>
      </c>
      <c r="AD182" s="113">
        <f>SUMIFS(Transakce!$G194,Transakce!$K194,AD$3)+SUMIFS(Transakce!$H194,Transakce!$L194,AD$3)</f>
        <v>0</v>
      </c>
      <c r="AE182" s="113">
        <f>SUMIFS(Transakce!$G194,Transakce!$K194,AE$3)+SUMIFS(Transakce!$H194,Transakce!$L194,AE$3)</f>
        <v>0</v>
      </c>
      <c r="AF182" s="113">
        <f>SUMIFS(Transakce!$G194,Transakce!$K194,AF$3)+SUMIFS(Transakce!$H194,Transakce!$L194,AF$3)</f>
        <v>0</v>
      </c>
      <c r="AG182" s="113">
        <f>SUMIFS(Transakce!$G194,Transakce!$K194,AG$3)+SUMIFS(Transakce!$H194,Transakce!$L194,AG$3)</f>
        <v>0</v>
      </c>
      <c r="AH182" s="123">
        <f>SUMIFS(Transakce!$G194,Transakce!$K194,AH$3)+SUMIFS(Transakce!$H194,Transakce!$L194,AH$3)</f>
        <v>0</v>
      </c>
    </row>
    <row r="183" spans="1:34" hidden="1">
      <c r="A183" s="122">
        <f>Transakce!A195</f>
        <v>0</v>
      </c>
      <c r="B183" s="115" t="str">
        <f>IF(ISTEXT(Transakce!B195),Transakce!B195,"")</f>
        <v/>
      </c>
      <c r="C183" s="116">
        <f>Transakce!C195</f>
        <v>0</v>
      </c>
      <c r="D183" s="127" t="str">
        <f>IF(ISTEXT(Transakce!D195),Transakce!D195,"")</f>
        <v/>
      </c>
      <c r="E183" s="127" t="str">
        <f>IF(ISTEXT(Transakce!E195),Transakce!E195,"")</f>
        <v/>
      </c>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c r="AE183" s="113"/>
      <c r="AF183" s="113"/>
      <c r="AG183" s="113"/>
      <c r="AH183" s="123"/>
    </row>
    <row r="184" spans="1:34">
      <c r="A184" s="122">
        <f>Transakce!A196</f>
        <v>0</v>
      </c>
      <c r="B184" s="115" t="str">
        <f>IF(ISTEXT(Transakce!B196),Transakce!B196,"")</f>
        <v/>
      </c>
      <c r="C184" s="116">
        <f>Transakce!C196</f>
        <v>0</v>
      </c>
      <c r="D184" s="127" t="str">
        <f>IF(ISTEXT(Transakce!D196),Transakce!D196,"")</f>
        <v/>
      </c>
      <c r="E184" s="127" t="str">
        <f>IF(ISTEXT(Transakce!E196),Transakce!E196,"")</f>
        <v/>
      </c>
      <c r="F184" s="113">
        <f>Transakce!F196</f>
        <v>0</v>
      </c>
      <c r="G184" s="113">
        <f>Transakce!I196</f>
        <v>0</v>
      </c>
      <c r="H184" s="113">
        <f>SUMIFS(Transakce!$G196,Transakce!$K196,H$3)+SUMIFS(Transakce!$H196,Transakce!$L196,H$3)</f>
        <v>0</v>
      </c>
      <c r="I184" s="113">
        <f>SUMIFS(Transakce!$G196,Transakce!$K196,I$3)+SUMIFS(Transakce!$H196,Transakce!$L196,I$3)</f>
        <v>0</v>
      </c>
      <c r="J184" s="113">
        <f>SUMIFS(Transakce!$G196,Transakce!$K196,J$3)+SUMIFS(Transakce!$H196,Transakce!$L196,J$3)</f>
        <v>0</v>
      </c>
      <c r="K184" s="113">
        <f>SUMIFS(Transakce!$G196,Transakce!$K196,K$3)+SUMIFS(Transakce!$H196,Transakce!$L196,K$3)</f>
        <v>0</v>
      </c>
      <c r="L184" s="113">
        <f>SUMIFS(Transakce!$G196,Transakce!$K196,L$3)+SUMIFS(Transakce!$H196,Transakce!$L196,L$3)</f>
        <v>0</v>
      </c>
      <c r="M184" s="113">
        <f>SUMIFS(Transakce!$G196,Transakce!$K196,M$3)+SUMIFS(Transakce!$H196,Transakce!$L196,M$3)</f>
        <v>0</v>
      </c>
      <c r="N184" s="113">
        <f>SUMIFS(Transakce!$G196,Transakce!$K196,N$3)+SUMIFS(Transakce!$H196,Transakce!$L196,N$3)</f>
        <v>0</v>
      </c>
      <c r="O184" s="113">
        <f>SUMIFS(Transakce!$G196,Transakce!$K196,O$3)+SUMIFS(Transakce!$H196,Transakce!$L196,O$3)</f>
        <v>0</v>
      </c>
      <c r="P184" s="113">
        <f>SUMIFS(Transakce!$G196,Transakce!$K196,P$3)+SUMIFS(Transakce!$H196,Transakce!$L196,P$3)</f>
        <v>0</v>
      </c>
      <c r="Q184" s="113">
        <f>SUMIFS(Transakce!$G196,Transakce!$K196,Q$3)+SUMIFS(Transakce!$H196,Transakce!$L196,Q$3)</f>
        <v>0</v>
      </c>
      <c r="R184" s="113">
        <f>SUMIFS(Transakce!$G196,Transakce!$K196,R$3)+SUMIFS(Transakce!$H196,Transakce!$L196,R$3)</f>
        <v>0</v>
      </c>
      <c r="S184" s="113">
        <f>SUMIFS(Transakce!$G196,Transakce!$K196,S$3)+SUMIFS(Transakce!$H196,Transakce!$L196,S$3)</f>
        <v>0</v>
      </c>
      <c r="T184" s="113">
        <f>SUMIFS(Transakce!$G196,Transakce!$K196,T$3)+SUMIFS(Transakce!$H196,Transakce!$L196,T$3)</f>
        <v>0</v>
      </c>
      <c r="U184" s="113">
        <f>SUMIFS(Transakce!$G196,Transakce!$K196,U$3)+SUMIFS(Transakce!$H196,Transakce!$L196,U$3)</f>
        <v>0</v>
      </c>
      <c r="V184" s="113">
        <f>SUMIFS(Transakce!$G196,Transakce!$K196,V$3)+SUMIFS(Transakce!$H196,Transakce!$L196,V$3)</f>
        <v>0</v>
      </c>
      <c r="W184" s="113">
        <f>SUMIFS(Transakce!$G196,Transakce!$K196,W$3)+SUMIFS(Transakce!$H196,Transakce!$L196,W$3)</f>
        <v>0</v>
      </c>
      <c r="X184" s="113">
        <f>SUMIFS(Transakce!$G196,Transakce!$K196,X$3)+SUMIFS(Transakce!$H196,Transakce!$L196,X$3)</f>
        <v>0</v>
      </c>
      <c r="Y184" s="113">
        <f>SUMIFS(Transakce!$G196,Transakce!$K196,Y$3)+SUMIFS(Transakce!$H196,Transakce!$L196,Y$3)</f>
        <v>0</v>
      </c>
      <c r="Z184" s="113">
        <f>SUMIFS(Transakce!$G196,Transakce!$K196,Z$3)+SUMIFS(Transakce!$H196,Transakce!$L196,Z$3)</f>
        <v>0</v>
      </c>
      <c r="AA184" s="113">
        <f>SUMIFS(Transakce!$G196,Transakce!$K196,AA$3)+SUMIFS(Transakce!$H196,Transakce!$L196,AA$3)</f>
        <v>0</v>
      </c>
      <c r="AB184" s="113">
        <f>SUMIFS(Transakce!$G196,Transakce!$K196,AB$3)+SUMIFS(Transakce!$H196,Transakce!$L196,AB$3)</f>
        <v>0</v>
      </c>
      <c r="AC184" s="113">
        <f>SUMIFS(Transakce!$G196,Transakce!$K196,AC$3)+SUMIFS(Transakce!$H196,Transakce!$L196,AC$3)</f>
        <v>0</v>
      </c>
      <c r="AD184" s="113">
        <f>SUMIFS(Transakce!$G196,Transakce!$K196,AD$3)+SUMIFS(Transakce!$H196,Transakce!$L196,AD$3)</f>
        <v>0</v>
      </c>
      <c r="AE184" s="113">
        <f>SUMIFS(Transakce!$G196,Transakce!$K196,AE$3)+SUMIFS(Transakce!$H196,Transakce!$L196,AE$3)</f>
        <v>0</v>
      </c>
      <c r="AF184" s="113">
        <f>SUMIFS(Transakce!$G196,Transakce!$K196,AF$3)+SUMIFS(Transakce!$H196,Transakce!$L196,AF$3)</f>
        <v>0</v>
      </c>
      <c r="AG184" s="113">
        <f>SUMIFS(Transakce!$G196,Transakce!$K196,AG$3)+SUMIFS(Transakce!$H196,Transakce!$L196,AG$3)</f>
        <v>0</v>
      </c>
      <c r="AH184" s="123">
        <f>SUMIFS(Transakce!$G196,Transakce!$K196,AH$3)+SUMIFS(Transakce!$H196,Transakce!$L196,AH$3)</f>
        <v>0</v>
      </c>
    </row>
    <row r="185" spans="1:34" hidden="1">
      <c r="A185" s="122">
        <f>Transakce!A197</f>
        <v>0</v>
      </c>
      <c r="B185" s="115" t="str">
        <f>IF(ISTEXT(Transakce!B197),Transakce!B197,"")</f>
        <v/>
      </c>
      <c r="C185" s="116">
        <f>Transakce!C197</f>
        <v>0</v>
      </c>
      <c r="D185" s="127" t="str">
        <f>IF(ISTEXT(Transakce!D197),Transakce!D197,"")</f>
        <v/>
      </c>
      <c r="E185" s="127" t="str">
        <f>IF(ISTEXT(Transakce!E197),Transakce!E197,"")</f>
        <v/>
      </c>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3"/>
      <c r="AG185" s="113"/>
      <c r="AH185" s="123"/>
    </row>
    <row r="186" spans="1:34">
      <c r="A186" s="122">
        <f>Transakce!A198</f>
        <v>0</v>
      </c>
      <c r="B186" s="115" t="str">
        <f>IF(ISTEXT(Transakce!B198),Transakce!B198,"")</f>
        <v/>
      </c>
      <c r="C186" s="116">
        <f>Transakce!C198</f>
        <v>0</v>
      </c>
      <c r="D186" s="127" t="str">
        <f>IF(ISTEXT(Transakce!D198),Transakce!D198,"")</f>
        <v/>
      </c>
      <c r="E186" s="127" t="str">
        <f>IF(ISTEXT(Transakce!E198),Transakce!E198,"")</f>
        <v/>
      </c>
      <c r="F186" s="113">
        <f>Transakce!F198</f>
        <v>0</v>
      </c>
      <c r="G186" s="113">
        <f>Transakce!I198</f>
        <v>0</v>
      </c>
      <c r="H186" s="113">
        <f>SUMIFS(Transakce!$G198,Transakce!$K198,H$3)+SUMIFS(Transakce!$H198,Transakce!$L198,H$3)</f>
        <v>0</v>
      </c>
      <c r="I186" s="113">
        <f>SUMIFS(Transakce!$G198,Transakce!$K198,I$3)+SUMIFS(Transakce!$H198,Transakce!$L198,I$3)</f>
        <v>0</v>
      </c>
      <c r="J186" s="113">
        <f>SUMIFS(Transakce!$G198,Transakce!$K198,J$3)+SUMIFS(Transakce!$H198,Transakce!$L198,J$3)</f>
        <v>0</v>
      </c>
      <c r="K186" s="113">
        <f>SUMIFS(Transakce!$G198,Transakce!$K198,K$3)+SUMIFS(Transakce!$H198,Transakce!$L198,K$3)</f>
        <v>0</v>
      </c>
      <c r="L186" s="113">
        <f>SUMIFS(Transakce!$G198,Transakce!$K198,L$3)+SUMIFS(Transakce!$H198,Transakce!$L198,L$3)</f>
        <v>0</v>
      </c>
      <c r="M186" s="113">
        <f>SUMIFS(Transakce!$G198,Transakce!$K198,M$3)+SUMIFS(Transakce!$H198,Transakce!$L198,M$3)</f>
        <v>0</v>
      </c>
      <c r="N186" s="113">
        <f>SUMIFS(Transakce!$G198,Transakce!$K198,N$3)+SUMIFS(Transakce!$H198,Transakce!$L198,N$3)</f>
        <v>0</v>
      </c>
      <c r="O186" s="113">
        <f>SUMIFS(Transakce!$G198,Transakce!$K198,O$3)+SUMIFS(Transakce!$H198,Transakce!$L198,O$3)</f>
        <v>0</v>
      </c>
      <c r="P186" s="113">
        <f>SUMIFS(Transakce!$G198,Transakce!$K198,P$3)+SUMIFS(Transakce!$H198,Transakce!$L198,P$3)</f>
        <v>0</v>
      </c>
      <c r="Q186" s="113">
        <f>SUMIFS(Transakce!$G198,Transakce!$K198,Q$3)+SUMIFS(Transakce!$H198,Transakce!$L198,Q$3)</f>
        <v>0</v>
      </c>
      <c r="R186" s="113">
        <f>SUMIFS(Transakce!$G198,Transakce!$K198,R$3)+SUMIFS(Transakce!$H198,Transakce!$L198,R$3)</f>
        <v>0</v>
      </c>
      <c r="S186" s="113">
        <f>SUMIFS(Transakce!$G198,Transakce!$K198,S$3)+SUMIFS(Transakce!$H198,Transakce!$L198,S$3)</f>
        <v>0</v>
      </c>
      <c r="T186" s="113">
        <f>SUMIFS(Transakce!$G198,Transakce!$K198,T$3)+SUMIFS(Transakce!$H198,Transakce!$L198,T$3)</f>
        <v>0</v>
      </c>
      <c r="U186" s="113">
        <f>SUMIFS(Transakce!$G198,Transakce!$K198,U$3)+SUMIFS(Transakce!$H198,Transakce!$L198,U$3)</f>
        <v>0</v>
      </c>
      <c r="V186" s="113">
        <f>SUMIFS(Transakce!$G198,Transakce!$K198,V$3)+SUMIFS(Transakce!$H198,Transakce!$L198,V$3)</f>
        <v>0</v>
      </c>
      <c r="W186" s="113">
        <f>SUMIFS(Transakce!$G198,Transakce!$K198,W$3)+SUMIFS(Transakce!$H198,Transakce!$L198,W$3)</f>
        <v>0</v>
      </c>
      <c r="X186" s="113">
        <f>SUMIFS(Transakce!$G198,Transakce!$K198,X$3)+SUMIFS(Transakce!$H198,Transakce!$L198,X$3)</f>
        <v>0</v>
      </c>
      <c r="Y186" s="113">
        <f>SUMIFS(Transakce!$G198,Transakce!$K198,Y$3)+SUMIFS(Transakce!$H198,Transakce!$L198,Y$3)</f>
        <v>0</v>
      </c>
      <c r="Z186" s="113">
        <f>SUMIFS(Transakce!$G198,Transakce!$K198,Z$3)+SUMIFS(Transakce!$H198,Transakce!$L198,Z$3)</f>
        <v>0</v>
      </c>
      <c r="AA186" s="113">
        <f>SUMIFS(Transakce!$G198,Transakce!$K198,AA$3)+SUMIFS(Transakce!$H198,Transakce!$L198,AA$3)</f>
        <v>0</v>
      </c>
      <c r="AB186" s="113">
        <f>SUMIFS(Transakce!$G198,Transakce!$K198,AB$3)+SUMIFS(Transakce!$H198,Transakce!$L198,AB$3)</f>
        <v>0</v>
      </c>
      <c r="AC186" s="113">
        <f>SUMIFS(Transakce!$G198,Transakce!$K198,AC$3)+SUMIFS(Transakce!$H198,Transakce!$L198,AC$3)</f>
        <v>0</v>
      </c>
      <c r="AD186" s="113">
        <f>SUMIFS(Transakce!$G198,Transakce!$K198,AD$3)+SUMIFS(Transakce!$H198,Transakce!$L198,AD$3)</f>
        <v>0</v>
      </c>
      <c r="AE186" s="113">
        <f>SUMIFS(Transakce!$G198,Transakce!$K198,AE$3)+SUMIFS(Transakce!$H198,Transakce!$L198,AE$3)</f>
        <v>0</v>
      </c>
      <c r="AF186" s="113">
        <f>SUMIFS(Transakce!$G198,Transakce!$K198,AF$3)+SUMIFS(Transakce!$H198,Transakce!$L198,AF$3)</f>
        <v>0</v>
      </c>
      <c r="AG186" s="113">
        <f>SUMIFS(Transakce!$G198,Transakce!$K198,AG$3)+SUMIFS(Transakce!$H198,Transakce!$L198,AG$3)</f>
        <v>0</v>
      </c>
      <c r="AH186" s="123">
        <f>SUMIFS(Transakce!$G198,Transakce!$K198,AH$3)+SUMIFS(Transakce!$H198,Transakce!$L198,AH$3)</f>
        <v>0</v>
      </c>
    </row>
    <row r="187" spans="1:34" hidden="1">
      <c r="A187" s="122">
        <f>Transakce!A199</f>
        <v>0</v>
      </c>
      <c r="B187" s="115" t="str">
        <f>IF(ISTEXT(Transakce!B199),Transakce!B199,"")</f>
        <v/>
      </c>
      <c r="C187" s="116">
        <f>Transakce!C199</f>
        <v>0</v>
      </c>
      <c r="D187" s="127" t="str">
        <f>IF(ISTEXT(Transakce!D199),Transakce!D199,"")</f>
        <v/>
      </c>
      <c r="E187" s="127" t="str">
        <f>IF(ISTEXT(Transakce!E199),Transakce!E199,"")</f>
        <v/>
      </c>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c r="AB187" s="113"/>
      <c r="AC187" s="113"/>
      <c r="AD187" s="113"/>
      <c r="AE187" s="113"/>
      <c r="AF187" s="113"/>
      <c r="AG187" s="113"/>
      <c r="AH187" s="123"/>
    </row>
    <row r="188" spans="1:34">
      <c r="A188" s="122">
        <f>Transakce!A200</f>
        <v>0</v>
      </c>
      <c r="B188" s="115" t="str">
        <f>IF(ISTEXT(Transakce!B200),Transakce!B200,"")</f>
        <v/>
      </c>
      <c r="C188" s="116">
        <f>Transakce!C200</f>
        <v>0</v>
      </c>
      <c r="D188" s="127" t="str">
        <f>IF(ISTEXT(Transakce!D200),Transakce!D200,"")</f>
        <v/>
      </c>
      <c r="E188" s="127" t="str">
        <f>IF(ISTEXT(Transakce!E200),Transakce!E200,"")</f>
        <v/>
      </c>
      <c r="F188" s="113">
        <f>Transakce!F200</f>
        <v>0</v>
      </c>
      <c r="G188" s="113">
        <f>Transakce!I200</f>
        <v>0</v>
      </c>
      <c r="H188" s="113">
        <f>SUMIFS(Transakce!$G200,Transakce!$K200,H$3)+SUMIFS(Transakce!$H200,Transakce!$L200,H$3)</f>
        <v>0</v>
      </c>
      <c r="I188" s="113">
        <f>SUMIFS(Transakce!$G200,Transakce!$K200,I$3)+SUMIFS(Transakce!$H200,Transakce!$L200,I$3)</f>
        <v>0</v>
      </c>
      <c r="J188" s="113">
        <f>SUMIFS(Transakce!$G200,Transakce!$K200,J$3)+SUMIFS(Transakce!$H200,Transakce!$L200,J$3)</f>
        <v>0</v>
      </c>
      <c r="K188" s="113">
        <f>SUMIFS(Transakce!$G200,Transakce!$K200,K$3)+SUMIFS(Transakce!$H200,Transakce!$L200,K$3)</f>
        <v>0</v>
      </c>
      <c r="L188" s="113">
        <f>SUMIFS(Transakce!$G200,Transakce!$K200,L$3)+SUMIFS(Transakce!$H200,Transakce!$L200,L$3)</f>
        <v>0</v>
      </c>
      <c r="M188" s="113">
        <f>SUMIFS(Transakce!$G200,Transakce!$K200,M$3)+SUMIFS(Transakce!$H200,Transakce!$L200,M$3)</f>
        <v>0</v>
      </c>
      <c r="N188" s="113">
        <f>SUMIFS(Transakce!$G200,Transakce!$K200,N$3)+SUMIFS(Transakce!$H200,Transakce!$L200,N$3)</f>
        <v>0</v>
      </c>
      <c r="O188" s="113">
        <f>SUMIFS(Transakce!$G200,Transakce!$K200,O$3)+SUMIFS(Transakce!$H200,Transakce!$L200,O$3)</f>
        <v>0</v>
      </c>
      <c r="P188" s="113">
        <f>SUMIFS(Transakce!$G200,Transakce!$K200,P$3)+SUMIFS(Transakce!$H200,Transakce!$L200,P$3)</f>
        <v>0</v>
      </c>
      <c r="Q188" s="113">
        <f>SUMIFS(Transakce!$G200,Transakce!$K200,Q$3)+SUMIFS(Transakce!$H200,Transakce!$L200,Q$3)</f>
        <v>0</v>
      </c>
      <c r="R188" s="113">
        <f>SUMIFS(Transakce!$G200,Transakce!$K200,R$3)+SUMIFS(Transakce!$H200,Transakce!$L200,R$3)</f>
        <v>0</v>
      </c>
      <c r="S188" s="113">
        <f>SUMIFS(Transakce!$G200,Transakce!$K200,S$3)+SUMIFS(Transakce!$H200,Transakce!$L200,S$3)</f>
        <v>0</v>
      </c>
      <c r="T188" s="113">
        <f>SUMIFS(Transakce!$G200,Transakce!$K200,T$3)+SUMIFS(Transakce!$H200,Transakce!$L200,T$3)</f>
        <v>0</v>
      </c>
      <c r="U188" s="113">
        <f>SUMIFS(Transakce!$G200,Transakce!$K200,U$3)+SUMIFS(Transakce!$H200,Transakce!$L200,U$3)</f>
        <v>0</v>
      </c>
      <c r="V188" s="113">
        <f>SUMIFS(Transakce!$G200,Transakce!$K200,V$3)+SUMIFS(Transakce!$H200,Transakce!$L200,V$3)</f>
        <v>0</v>
      </c>
      <c r="W188" s="113">
        <f>SUMIFS(Transakce!$G200,Transakce!$K200,W$3)+SUMIFS(Transakce!$H200,Transakce!$L200,W$3)</f>
        <v>0</v>
      </c>
      <c r="X188" s="113">
        <f>SUMIFS(Transakce!$G200,Transakce!$K200,X$3)+SUMIFS(Transakce!$H200,Transakce!$L200,X$3)</f>
        <v>0</v>
      </c>
      <c r="Y188" s="113">
        <f>SUMIFS(Transakce!$G200,Transakce!$K200,Y$3)+SUMIFS(Transakce!$H200,Transakce!$L200,Y$3)</f>
        <v>0</v>
      </c>
      <c r="Z188" s="113">
        <f>SUMIFS(Transakce!$G200,Transakce!$K200,Z$3)+SUMIFS(Transakce!$H200,Transakce!$L200,Z$3)</f>
        <v>0</v>
      </c>
      <c r="AA188" s="113">
        <f>SUMIFS(Transakce!$G200,Transakce!$K200,AA$3)+SUMIFS(Transakce!$H200,Transakce!$L200,AA$3)</f>
        <v>0</v>
      </c>
      <c r="AB188" s="113">
        <f>SUMIFS(Transakce!$G200,Transakce!$K200,AB$3)+SUMIFS(Transakce!$H200,Transakce!$L200,AB$3)</f>
        <v>0</v>
      </c>
      <c r="AC188" s="113">
        <f>SUMIFS(Transakce!$G200,Transakce!$K200,AC$3)+SUMIFS(Transakce!$H200,Transakce!$L200,AC$3)</f>
        <v>0</v>
      </c>
      <c r="AD188" s="113">
        <f>SUMIFS(Transakce!$G200,Transakce!$K200,AD$3)+SUMIFS(Transakce!$H200,Transakce!$L200,AD$3)</f>
        <v>0</v>
      </c>
      <c r="AE188" s="113">
        <f>SUMIFS(Transakce!$G200,Transakce!$K200,AE$3)+SUMIFS(Transakce!$H200,Transakce!$L200,AE$3)</f>
        <v>0</v>
      </c>
      <c r="AF188" s="113">
        <f>SUMIFS(Transakce!$G200,Transakce!$K200,AF$3)+SUMIFS(Transakce!$H200,Transakce!$L200,AF$3)</f>
        <v>0</v>
      </c>
      <c r="AG188" s="113">
        <f>SUMIFS(Transakce!$G200,Transakce!$K200,AG$3)+SUMIFS(Transakce!$H200,Transakce!$L200,AG$3)</f>
        <v>0</v>
      </c>
      <c r="AH188" s="123">
        <f>SUMIFS(Transakce!$G200,Transakce!$K200,AH$3)+SUMIFS(Transakce!$H200,Transakce!$L200,AH$3)</f>
        <v>0</v>
      </c>
    </row>
    <row r="189" spans="1:34" hidden="1">
      <c r="A189" s="122">
        <f>Transakce!A201</f>
        <v>0</v>
      </c>
      <c r="B189" s="115" t="str">
        <f>IF(ISTEXT(Transakce!B201),Transakce!B201,"")</f>
        <v/>
      </c>
      <c r="C189" s="116">
        <f>Transakce!C201</f>
        <v>0</v>
      </c>
      <c r="D189" s="127" t="str">
        <f>IF(ISTEXT(Transakce!D201),Transakce!D201,"")</f>
        <v/>
      </c>
      <c r="E189" s="127" t="str">
        <f>IF(ISTEXT(Transakce!E201),Transakce!E201,"")</f>
        <v/>
      </c>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3"/>
      <c r="AH189" s="123"/>
    </row>
    <row r="190" spans="1:34">
      <c r="A190" s="122">
        <f>Transakce!A202</f>
        <v>0</v>
      </c>
      <c r="B190" s="115" t="str">
        <f>IF(ISTEXT(Transakce!B202),Transakce!B202,"")</f>
        <v/>
      </c>
      <c r="C190" s="116">
        <f>Transakce!C202</f>
        <v>0</v>
      </c>
      <c r="D190" s="127" t="str">
        <f>IF(ISTEXT(Transakce!D202),Transakce!D202,"")</f>
        <v/>
      </c>
      <c r="E190" s="127" t="str">
        <f>IF(ISTEXT(Transakce!E202),Transakce!E202,"")</f>
        <v/>
      </c>
      <c r="F190" s="113">
        <f>Transakce!F202</f>
        <v>0</v>
      </c>
      <c r="G190" s="113">
        <f>Transakce!I202</f>
        <v>0</v>
      </c>
      <c r="H190" s="113">
        <f>SUMIFS(Transakce!$G202,Transakce!$K202,H$3)+SUMIFS(Transakce!$H202,Transakce!$L202,H$3)</f>
        <v>0</v>
      </c>
      <c r="I190" s="113">
        <f>SUMIFS(Transakce!$G202,Transakce!$K202,I$3)+SUMIFS(Transakce!$H202,Transakce!$L202,I$3)</f>
        <v>0</v>
      </c>
      <c r="J190" s="113">
        <f>SUMIFS(Transakce!$G202,Transakce!$K202,J$3)+SUMIFS(Transakce!$H202,Transakce!$L202,J$3)</f>
        <v>0</v>
      </c>
      <c r="K190" s="113">
        <f>SUMIFS(Transakce!$G202,Transakce!$K202,K$3)+SUMIFS(Transakce!$H202,Transakce!$L202,K$3)</f>
        <v>0</v>
      </c>
      <c r="L190" s="113">
        <f>SUMIFS(Transakce!$G202,Transakce!$K202,L$3)+SUMIFS(Transakce!$H202,Transakce!$L202,L$3)</f>
        <v>0</v>
      </c>
      <c r="M190" s="113">
        <f>SUMIFS(Transakce!$G202,Transakce!$K202,M$3)+SUMIFS(Transakce!$H202,Transakce!$L202,M$3)</f>
        <v>0</v>
      </c>
      <c r="N190" s="113">
        <f>SUMIFS(Transakce!$G202,Transakce!$K202,N$3)+SUMIFS(Transakce!$H202,Transakce!$L202,N$3)</f>
        <v>0</v>
      </c>
      <c r="O190" s="113">
        <f>SUMIFS(Transakce!$G202,Transakce!$K202,O$3)+SUMIFS(Transakce!$H202,Transakce!$L202,O$3)</f>
        <v>0</v>
      </c>
      <c r="P190" s="113">
        <f>SUMIFS(Transakce!$G202,Transakce!$K202,P$3)+SUMIFS(Transakce!$H202,Transakce!$L202,P$3)</f>
        <v>0</v>
      </c>
      <c r="Q190" s="113">
        <f>SUMIFS(Transakce!$G202,Transakce!$K202,Q$3)+SUMIFS(Transakce!$H202,Transakce!$L202,Q$3)</f>
        <v>0</v>
      </c>
      <c r="R190" s="113">
        <f>SUMIFS(Transakce!$G202,Transakce!$K202,R$3)+SUMIFS(Transakce!$H202,Transakce!$L202,R$3)</f>
        <v>0</v>
      </c>
      <c r="S190" s="113">
        <f>SUMIFS(Transakce!$G202,Transakce!$K202,S$3)+SUMIFS(Transakce!$H202,Transakce!$L202,S$3)</f>
        <v>0</v>
      </c>
      <c r="T190" s="113">
        <f>SUMIFS(Transakce!$G202,Transakce!$K202,T$3)+SUMIFS(Transakce!$H202,Transakce!$L202,T$3)</f>
        <v>0</v>
      </c>
      <c r="U190" s="113">
        <f>SUMIFS(Transakce!$G202,Transakce!$K202,U$3)+SUMIFS(Transakce!$H202,Transakce!$L202,U$3)</f>
        <v>0</v>
      </c>
      <c r="V190" s="113">
        <f>SUMIFS(Transakce!$G202,Transakce!$K202,V$3)+SUMIFS(Transakce!$H202,Transakce!$L202,V$3)</f>
        <v>0</v>
      </c>
      <c r="W190" s="113">
        <f>SUMIFS(Transakce!$G202,Transakce!$K202,W$3)+SUMIFS(Transakce!$H202,Transakce!$L202,W$3)</f>
        <v>0</v>
      </c>
      <c r="X190" s="113">
        <f>SUMIFS(Transakce!$G202,Transakce!$K202,X$3)+SUMIFS(Transakce!$H202,Transakce!$L202,X$3)</f>
        <v>0</v>
      </c>
      <c r="Y190" s="113">
        <f>SUMIFS(Transakce!$G202,Transakce!$K202,Y$3)+SUMIFS(Transakce!$H202,Transakce!$L202,Y$3)</f>
        <v>0</v>
      </c>
      <c r="Z190" s="113">
        <f>SUMIFS(Transakce!$G202,Transakce!$K202,Z$3)+SUMIFS(Transakce!$H202,Transakce!$L202,Z$3)</f>
        <v>0</v>
      </c>
      <c r="AA190" s="113">
        <f>SUMIFS(Transakce!$G202,Transakce!$K202,AA$3)+SUMIFS(Transakce!$H202,Transakce!$L202,AA$3)</f>
        <v>0</v>
      </c>
      <c r="AB190" s="113">
        <f>SUMIFS(Transakce!$G202,Transakce!$K202,AB$3)+SUMIFS(Transakce!$H202,Transakce!$L202,AB$3)</f>
        <v>0</v>
      </c>
      <c r="AC190" s="113">
        <f>SUMIFS(Transakce!$G202,Transakce!$K202,AC$3)+SUMIFS(Transakce!$H202,Transakce!$L202,AC$3)</f>
        <v>0</v>
      </c>
      <c r="AD190" s="113">
        <f>SUMIFS(Transakce!$G202,Transakce!$K202,AD$3)+SUMIFS(Transakce!$H202,Transakce!$L202,AD$3)</f>
        <v>0</v>
      </c>
      <c r="AE190" s="113">
        <f>SUMIFS(Transakce!$G202,Transakce!$K202,AE$3)+SUMIFS(Transakce!$H202,Transakce!$L202,AE$3)</f>
        <v>0</v>
      </c>
      <c r="AF190" s="113">
        <f>SUMIFS(Transakce!$G202,Transakce!$K202,AF$3)+SUMIFS(Transakce!$H202,Transakce!$L202,AF$3)</f>
        <v>0</v>
      </c>
      <c r="AG190" s="113">
        <f>SUMIFS(Transakce!$G202,Transakce!$K202,AG$3)+SUMIFS(Transakce!$H202,Transakce!$L202,AG$3)</f>
        <v>0</v>
      </c>
      <c r="AH190" s="123">
        <f>SUMIFS(Transakce!$G202,Transakce!$K202,AH$3)+SUMIFS(Transakce!$H202,Transakce!$L202,AH$3)</f>
        <v>0</v>
      </c>
    </row>
    <row r="191" spans="1:34" hidden="1">
      <c r="A191" s="122">
        <f>Transakce!A203</f>
        <v>0</v>
      </c>
      <c r="B191" s="115" t="str">
        <f>IF(ISTEXT(Transakce!B203),Transakce!B203,"")</f>
        <v/>
      </c>
      <c r="C191" s="116">
        <f>Transakce!C203</f>
        <v>0</v>
      </c>
      <c r="D191" s="127" t="str">
        <f>IF(ISTEXT(Transakce!D203),Transakce!D203,"")</f>
        <v/>
      </c>
      <c r="E191" s="127" t="str">
        <f>IF(ISTEXT(Transakce!E203),Transakce!E203,"")</f>
        <v/>
      </c>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c r="AB191" s="113"/>
      <c r="AC191" s="113"/>
      <c r="AD191" s="113"/>
      <c r="AE191" s="113"/>
      <c r="AF191" s="113"/>
      <c r="AG191" s="113"/>
      <c r="AH191" s="123"/>
    </row>
    <row r="192" spans="1:34">
      <c r="A192" s="122">
        <f>Transakce!A204</f>
        <v>0</v>
      </c>
      <c r="B192" s="115" t="str">
        <f>IF(ISTEXT(Transakce!B204),Transakce!B204,"")</f>
        <v/>
      </c>
      <c r="C192" s="116">
        <f>Transakce!C204</f>
        <v>0</v>
      </c>
      <c r="D192" s="127" t="str">
        <f>IF(ISTEXT(Transakce!D204),Transakce!D204,"")</f>
        <v/>
      </c>
      <c r="E192" s="127" t="str">
        <f>IF(ISTEXT(Transakce!E204),Transakce!E204,"")</f>
        <v/>
      </c>
      <c r="F192" s="113">
        <f>Transakce!F204</f>
        <v>0</v>
      </c>
      <c r="G192" s="113">
        <f>Transakce!I204</f>
        <v>0</v>
      </c>
      <c r="H192" s="113">
        <f>SUMIFS(Transakce!$G204,Transakce!$K204,H$3)+SUMIFS(Transakce!$H204,Transakce!$L204,H$3)</f>
        <v>0</v>
      </c>
      <c r="I192" s="113">
        <f>SUMIFS(Transakce!$G204,Transakce!$K204,I$3)+SUMIFS(Transakce!$H204,Transakce!$L204,I$3)</f>
        <v>0</v>
      </c>
      <c r="J192" s="113">
        <f>SUMIFS(Transakce!$G204,Transakce!$K204,J$3)+SUMIFS(Transakce!$H204,Transakce!$L204,J$3)</f>
        <v>0</v>
      </c>
      <c r="K192" s="113">
        <f>SUMIFS(Transakce!$G204,Transakce!$K204,K$3)+SUMIFS(Transakce!$H204,Transakce!$L204,K$3)</f>
        <v>0</v>
      </c>
      <c r="L192" s="113">
        <f>SUMIFS(Transakce!$G204,Transakce!$K204,L$3)+SUMIFS(Transakce!$H204,Transakce!$L204,L$3)</f>
        <v>0</v>
      </c>
      <c r="M192" s="113">
        <f>SUMIFS(Transakce!$G204,Transakce!$K204,M$3)+SUMIFS(Transakce!$H204,Transakce!$L204,M$3)</f>
        <v>0</v>
      </c>
      <c r="N192" s="113">
        <f>SUMIFS(Transakce!$G204,Transakce!$K204,N$3)+SUMIFS(Transakce!$H204,Transakce!$L204,N$3)</f>
        <v>0</v>
      </c>
      <c r="O192" s="113">
        <f>SUMIFS(Transakce!$G204,Transakce!$K204,O$3)+SUMIFS(Transakce!$H204,Transakce!$L204,O$3)</f>
        <v>0</v>
      </c>
      <c r="P192" s="113">
        <f>SUMIFS(Transakce!$G204,Transakce!$K204,P$3)+SUMIFS(Transakce!$H204,Transakce!$L204,P$3)</f>
        <v>0</v>
      </c>
      <c r="Q192" s="113">
        <f>SUMIFS(Transakce!$G204,Transakce!$K204,Q$3)+SUMIFS(Transakce!$H204,Transakce!$L204,Q$3)</f>
        <v>0</v>
      </c>
      <c r="R192" s="113">
        <f>SUMIFS(Transakce!$G204,Transakce!$K204,R$3)+SUMIFS(Transakce!$H204,Transakce!$L204,R$3)</f>
        <v>0</v>
      </c>
      <c r="S192" s="113">
        <f>SUMIFS(Transakce!$G204,Transakce!$K204,S$3)+SUMIFS(Transakce!$H204,Transakce!$L204,S$3)</f>
        <v>0</v>
      </c>
      <c r="T192" s="113">
        <f>SUMIFS(Transakce!$G204,Transakce!$K204,T$3)+SUMIFS(Transakce!$H204,Transakce!$L204,T$3)</f>
        <v>0</v>
      </c>
      <c r="U192" s="113">
        <f>SUMIFS(Transakce!$G204,Transakce!$K204,U$3)+SUMIFS(Transakce!$H204,Transakce!$L204,U$3)</f>
        <v>0</v>
      </c>
      <c r="V192" s="113">
        <f>SUMIFS(Transakce!$G204,Transakce!$K204,V$3)+SUMIFS(Transakce!$H204,Transakce!$L204,V$3)</f>
        <v>0</v>
      </c>
      <c r="W192" s="113">
        <f>SUMIFS(Transakce!$G204,Transakce!$K204,W$3)+SUMIFS(Transakce!$H204,Transakce!$L204,W$3)</f>
        <v>0</v>
      </c>
      <c r="X192" s="113">
        <f>SUMIFS(Transakce!$G204,Transakce!$K204,X$3)+SUMIFS(Transakce!$H204,Transakce!$L204,X$3)</f>
        <v>0</v>
      </c>
      <c r="Y192" s="113">
        <f>SUMIFS(Transakce!$G204,Transakce!$K204,Y$3)+SUMIFS(Transakce!$H204,Transakce!$L204,Y$3)</f>
        <v>0</v>
      </c>
      <c r="Z192" s="113">
        <f>SUMIFS(Transakce!$G204,Transakce!$K204,Z$3)+SUMIFS(Transakce!$H204,Transakce!$L204,Z$3)</f>
        <v>0</v>
      </c>
      <c r="AA192" s="113">
        <f>SUMIFS(Transakce!$G204,Transakce!$K204,AA$3)+SUMIFS(Transakce!$H204,Transakce!$L204,AA$3)</f>
        <v>0</v>
      </c>
      <c r="AB192" s="113">
        <f>SUMIFS(Transakce!$G204,Transakce!$K204,AB$3)+SUMIFS(Transakce!$H204,Transakce!$L204,AB$3)</f>
        <v>0</v>
      </c>
      <c r="AC192" s="113">
        <f>SUMIFS(Transakce!$G204,Transakce!$K204,AC$3)+SUMIFS(Transakce!$H204,Transakce!$L204,AC$3)</f>
        <v>0</v>
      </c>
      <c r="AD192" s="113">
        <f>SUMIFS(Transakce!$G204,Transakce!$K204,AD$3)+SUMIFS(Transakce!$H204,Transakce!$L204,AD$3)</f>
        <v>0</v>
      </c>
      <c r="AE192" s="113">
        <f>SUMIFS(Transakce!$G204,Transakce!$K204,AE$3)+SUMIFS(Transakce!$H204,Transakce!$L204,AE$3)</f>
        <v>0</v>
      </c>
      <c r="AF192" s="113">
        <f>SUMIFS(Transakce!$G204,Transakce!$K204,AF$3)+SUMIFS(Transakce!$H204,Transakce!$L204,AF$3)</f>
        <v>0</v>
      </c>
      <c r="AG192" s="113">
        <f>SUMIFS(Transakce!$G204,Transakce!$K204,AG$3)+SUMIFS(Transakce!$H204,Transakce!$L204,AG$3)</f>
        <v>0</v>
      </c>
      <c r="AH192" s="123">
        <f>SUMIFS(Transakce!$G204,Transakce!$K204,AH$3)+SUMIFS(Transakce!$H204,Transakce!$L204,AH$3)</f>
        <v>0</v>
      </c>
    </row>
    <row r="193" spans="1:34" hidden="1">
      <c r="A193" s="122">
        <f>Transakce!A205</f>
        <v>0</v>
      </c>
      <c r="B193" s="115" t="str">
        <f>IF(ISTEXT(Transakce!B205),Transakce!B205,"")</f>
        <v/>
      </c>
      <c r="C193" s="116">
        <f>Transakce!C205</f>
        <v>0</v>
      </c>
      <c r="D193" s="127" t="str">
        <f>IF(ISTEXT(Transakce!D205),Transakce!D205,"")</f>
        <v/>
      </c>
      <c r="E193" s="127" t="str">
        <f>IF(ISTEXT(Transakce!E205),Transakce!E205,"")</f>
        <v/>
      </c>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c r="AB193" s="113"/>
      <c r="AC193" s="113"/>
      <c r="AD193" s="113"/>
      <c r="AE193" s="113"/>
      <c r="AF193" s="113"/>
      <c r="AG193" s="113"/>
      <c r="AH193" s="123"/>
    </row>
    <row r="194" spans="1:34">
      <c r="A194" s="122">
        <f>Transakce!A206</f>
        <v>0</v>
      </c>
      <c r="B194" s="115" t="str">
        <f>IF(ISTEXT(Transakce!B206),Transakce!B206,"")</f>
        <v/>
      </c>
      <c r="C194" s="116">
        <f>Transakce!C206</f>
        <v>0</v>
      </c>
      <c r="D194" s="127" t="str">
        <f>IF(ISTEXT(Transakce!D206),Transakce!D206,"")</f>
        <v/>
      </c>
      <c r="E194" s="127" t="str">
        <f>IF(ISTEXT(Transakce!E206),Transakce!E206,"")</f>
        <v/>
      </c>
      <c r="F194" s="113">
        <f>Transakce!F206</f>
        <v>0</v>
      </c>
      <c r="G194" s="113">
        <f>Transakce!I206</f>
        <v>0</v>
      </c>
      <c r="H194" s="113">
        <f>SUMIFS(Transakce!$G206,Transakce!$K206,H$3)+SUMIFS(Transakce!$H206,Transakce!$L206,H$3)</f>
        <v>0</v>
      </c>
      <c r="I194" s="113">
        <f>SUMIFS(Transakce!$G206,Transakce!$K206,I$3)+SUMIFS(Transakce!$H206,Transakce!$L206,I$3)</f>
        <v>0</v>
      </c>
      <c r="J194" s="113">
        <f>SUMIFS(Transakce!$G206,Transakce!$K206,J$3)+SUMIFS(Transakce!$H206,Transakce!$L206,J$3)</f>
        <v>0</v>
      </c>
      <c r="K194" s="113">
        <f>SUMIFS(Transakce!$G206,Transakce!$K206,K$3)+SUMIFS(Transakce!$H206,Transakce!$L206,K$3)</f>
        <v>0</v>
      </c>
      <c r="L194" s="113">
        <f>SUMIFS(Transakce!$G206,Transakce!$K206,L$3)+SUMIFS(Transakce!$H206,Transakce!$L206,L$3)</f>
        <v>0</v>
      </c>
      <c r="M194" s="113">
        <f>SUMIFS(Transakce!$G206,Transakce!$K206,M$3)+SUMIFS(Transakce!$H206,Transakce!$L206,M$3)</f>
        <v>0</v>
      </c>
      <c r="N194" s="113">
        <f>SUMIFS(Transakce!$G206,Transakce!$K206,N$3)+SUMIFS(Transakce!$H206,Transakce!$L206,N$3)</f>
        <v>0</v>
      </c>
      <c r="O194" s="113">
        <f>SUMIFS(Transakce!$G206,Transakce!$K206,O$3)+SUMIFS(Transakce!$H206,Transakce!$L206,O$3)</f>
        <v>0</v>
      </c>
      <c r="P194" s="113">
        <f>SUMIFS(Transakce!$G206,Transakce!$K206,P$3)+SUMIFS(Transakce!$H206,Transakce!$L206,P$3)</f>
        <v>0</v>
      </c>
      <c r="Q194" s="113">
        <f>SUMIFS(Transakce!$G206,Transakce!$K206,Q$3)+SUMIFS(Transakce!$H206,Transakce!$L206,Q$3)</f>
        <v>0</v>
      </c>
      <c r="R194" s="113">
        <f>SUMIFS(Transakce!$G206,Transakce!$K206,R$3)+SUMIFS(Transakce!$H206,Transakce!$L206,R$3)</f>
        <v>0</v>
      </c>
      <c r="S194" s="113">
        <f>SUMIFS(Transakce!$G206,Transakce!$K206,S$3)+SUMIFS(Transakce!$H206,Transakce!$L206,S$3)</f>
        <v>0</v>
      </c>
      <c r="T194" s="113">
        <f>SUMIFS(Transakce!$G206,Transakce!$K206,T$3)+SUMIFS(Transakce!$H206,Transakce!$L206,T$3)</f>
        <v>0</v>
      </c>
      <c r="U194" s="113">
        <f>SUMIFS(Transakce!$G206,Transakce!$K206,U$3)+SUMIFS(Transakce!$H206,Transakce!$L206,U$3)</f>
        <v>0</v>
      </c>
      <c r="V194" s="113">
        <f>SUMIFS(Transakce!$G206,Transakce!$K206,V$3)+SUMIFS(Transakce!$H206,Transakce!$L206,V$3)</f>
        <v>0</v>
      </c>
      <c r="W194" s="113">
        <f>SUMIFS(Transakce!$G206,Transakce!$K206,W$3)+SUMIFS(Transakce!$H206,Transakce!$L206,W$3)</f>
        <v>0</v>
      </c>
      <c r="X194" s="113">
        <f>SUMIFS(Transakce!$G206,Transakce!$K206,X$3)+SUMIFS(Transakce!$H206,Transakce!$L206,X$3)</f>
        <v>0</v>
      </c>
      <c r="Y194" s="113">
        <f>SUMIFS(Transakce!$G206,Transakce!$K206,Y$3)+SUMIFS(Transakce!$H206,Transakce!$L206,Y$3)</f>
        <v>0</v>
      </c>
      <c r="Z194" s="113">
        <f>SUMIFS(Transakce!$G206,Transakce!$K206,Z$3)+SUMIFS(Transakce!$H206,Transakce!$L206,Z$3)</f>
        <v>0</v>
      </c>
      <c r="AA194" s="113">
        <f>SUMIFS(Transakce!$G206,Transakce!$K206,AA$3)+SUMIFS(Transakce!$H206,Transakce!$L206,AA$3)</f>
        <v>0</v>
      </c>
      <c r="AB194" s="113">
        <f>SUMIFS(Transakce!$G206,Transakce!$K206,AB$3)+SUMIFS(Transakce!$H206,Transakce!$L206,AB$3)</f>
        <v>0</v>
      </c>
      <c r="AC194" s="113">
        <f>SUMIFS(Transakce!$G206,Transakce!$K206,AC$3)+SUMIFS(Transakce!$H206,Transakce!$L206,AC$3)</f>
        <v>0</v>
      </c>
      <c r="AD194" s="113">
        <f>SUMIFS(Transakce!$G206,Transakce!$K206,AD$3)+SUMIFS(Transakce!$H206,Transakce!$L206,AD$3)</f>
        <v>0</v>
      </c>
      <c r="AE194" s="113">
        <f>SUMIFS(Transakce!$G206,Transakce!$K206,AE$3)+SUMIFS(Transakce!$H206,Transakce!$L206,AE$3)</f>
        <v>0</v>
      </c>
      <c r="AF194" s="113">
        <f>SUMIFS(Transakce!$G206,Transakce!$K206,AF$3)+SUMIFS(Transakce!$H206,Transakce!$L206,AF$3)</f>
        <v>0</v>
      </c>
      <c r="AG194" s="113">
        <f>SUMIFS(Transakce!$G206,Transakce!$K206,AG$3)+SUMIFS(Transakce!$H206,Transakce!$L206,AG$3)</f>
        <v>0</v>
      </c>
      <c r="AH194" s="123">
        <f>SUMIFS(Transakce!$G206,Transakce!$K206,AH$3)+SUMIFS(Transakce!$H206,Transakce!$L206,AH$3)</f>
        <v>0</v>
      </c>
    </row>
    <row r="195" spans="1:34" hidden="1">
      <c r="A195" s="122">
        <f>Transakce!A207</f>
        <v>0</v>
      </c>
      <c r="B195" s="115" t="str">
        <f>IF(ISTEXT(Transakce!B207),Transakce!B207,"")</f>
        <v/>
      </c>
      <c r="C195" s="116">
        <f>Transakce!C207</f>
        <v>0</v>
      </c>
      <c r="D195" s="127" t="str">
        <f>IF(ISTEXT(Transakce!D207),Transakce!D207,"")</f>
        <v/>
      </c>
      <c r="E195" s="127" t="str">
        <f>IF(ISTEXT(Transakce!E207),Transakce!E207,"")</f>
        <v/>
      </c>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c r="AB195" s="113"/>
      <c r="AC195" s="113"/>
      <c r="AD195" s="113"/>
      <c r="AE195" s="113"/>
      <c r="AF195" s="113"/>
      <c r="AG195" s="113"/>
      <c r="AH195" s="123"/>
    </row>
    <row r="196" spans="1:34">
      <c r="A196" s="122">
        <f>Transakce!A208</f>
        <v>0</v>
      </c>
      <c r="B196" s="115" t="str">
        <f>IF(ISTEXT(Transakce!B208),Transakce!B208,"")</f>
        <v/>
      </c>
      <c r="C196" s="116">
        <f>Transakce!C208</f>
        <v>0</v>
      </c>
      <c r="D196" s="127" t="str">
        <f>IF(ISTEXT(Transakce!D208),Transakce!D208,"")</f>
        <v/>
      </c>
      <c r="E196" s="127" t="str">
        <f>IF(ISTEXT(Transakce!E208),Transakce!E208,"")</f>
        <v/>
      </c>
      <c r="F196" s="113">
        <f>Transakce!F208</f>
        <v>0</v>
      </c>
      <c r="G196" s="113">
        <f>Transakce!I208</f>
        <v>0</v>
      </c>
      <c r="H196" s="113">
        <f>SUMIFS(Transakce!$G208,Transakce!$K208,H$3)+SUMIFS(Transakce!$H208,Transakce!$L208,H$3)</f>
        <v>0</v>
      </c>
      <c r="I196" s="113">
        <f>SUMIFS(Transakce!$G208,Transakce!$K208,I$3)+SUMIFS(Transakce!$H208,Transakce!$L208,I$3)</f>
        <v>0</v>
      </c>
      <c r="J196" s="113">
        <f>SUMIFS(Transakce!$G208,Transakce!$K208,J$3)+SUMIFS(Transakce!$H208,Transakce!$L208,J$3)</f>
        <v>0</v>
      </c>
      <c r="K196" s="113">
        <f>SUMIFS(Transakce!$G208,Transakce!$K208,K$3)+SUMIFS(Transakce!$H208,Transakce!$L208,K$3)</f>
        <v>0</v>
      </c>
      <c r="L196" s="113">
        <f>SUMIFS(Transakce!$G208,Transakce!$K208,L$3)+SUMIFS(Transakce!$H208,Transakce!$L208,L$3)</f>
        <v>0</v>
      </c>
      <c r="M196" s="113">
        <f>SUMIFS(Transakce!$G208,Transakce!$K208,M$3)+SUMIFS(Transakce!$H208,Transakce!$L208,M$3)</f>
        <v>0</v>
      </c>
      <c r="N196" s="113">
        <f>SUMIFS(Transakce!$G208,Transakce!$K208,N$3)+SUMIFS(Transakce!$H208,Transakce!$L208,N$3)</f>
        <v>0</v>
      </c>
      <c r="O196" s="113">
        <f>SUMIFS(Transakce!$G208,Transakce!$K208,O$3)+SUMIFS(Transakce!$H208,Transakce!$L208,O$3)</f>
        <v>0</v>
      </c>
      <c r="P196" s="113">
        <f>SUMIFS(Transakce!$G208,Transakce!$K208,P$3)+SUMIFS(Transakce!$H208,Transakce!$L208,P$3)</f>
        <v>0</v>
      </c>
      <c r="Q196" s="113">
        <f>SUMIFS(Transakce!$G208,Transakce!$K208,Q$3)+SUMIFS(Transakce!$H208,Transakce!$L208,Q$3)</f>
        <v>0</v>
      </c>
      <c r="R196" s="113">
        <f>SUMIFS(Transakce!$G208,Transakce!$K208,R$3)+SUMIFS(Transakce!$H208,Transakce!$L208,R$3)</f>
        <v>0</v>
      </c>
      <c r="S196" s="113">
        <f>SUMIFS(Transakce!$G208,Transakce!$K208,S$3)+SUMIFS(Transakce!$H208,Transakce!$L208,S$3)</f>
        <v>0</v>
      </c>
      <c r="T196" s="113">
        <f>SUMIFS(Transakce!$G208,Transakce!$K208,T$3)+SUMIFS(Transakce!$H208,Transakce!$L208,T$3)</f>
        <v>0</v>
      </c>
      <c r="U196" s="113">
        <f>SUMIFS(Transakce!$G208,Transakce!$K208,U$3)+SUMIFS(Transakce!$H208,Transakce!$L208,U$3)</f>
        <v>0</v>
      </c>
      <c r="V196" s="113">
        <f>SUMIFS(Transakce!$G208,Transakce!$K208,V$3)+SUMIFS(Transakce!$H208,Transakce!$L208,V$3)</f>
        <v>0</v>
      </c>
      <c r="W196" s="113">
        <f>SUMIFS(Transakce!$G208,Transakce!$K208,W$3)+SUMIFS(Transakce!$H208,Transakce!$L208,W$3)</f>
        <v>0</v>
      </c>
      <c r="X196" s="113">
        <f>SUMIFS(Transakce!$G208,Transakce!$K208,X$3)+SUMIFS(Transakce!$H208,Transakce!$L208,X$3)</f>
        <v>0</v>
      </c>
      <c r="Y196" s="113">
        <f>SUMIFS(Transakce!$G208,Transakce!$K208,Y$3)+SUMIFS(Transakce!$H208,Transakce!$L208,Y$3)</f>
        <v>0</v>
      </c>
      <c r="Z196" s="113">
        <f>SUMIFS(Transakce!$G208,Transakce!$K208,Z$3)+SUMIFS(Transakce!$H208,Transakce!$L208,Z$3)</f>
        <v>0</v>
      </c>
      <c r="AA196" s="113">
        <f>SUMIFS(Transakce!$G208,Transakce!$K208,AA$3)+SUMIFS(Transakce!$H208,Transakce!$L208,AA$3)</f>
        <v>0</v>
      </c>
      <c r="AB196" s="113">
        <f>SUMIFS(Transakce!$G208,Transakce!$K208,AB$3)+SUMIFS(Transakce!$H208,Transakce!$L208,AB$3)</f>
        <v>0</v>
      </c>
      <c r="AC196" s="113">
        <f>SUMIFS(Transakce!$G208,Transakce!$K208,AC$3)+SUMIFS(Transakce!$H208,Transakce!$L208,AC$3)</f>
        <v>0</v>
      </c>
      <c r="AD196" s="113">
        <f>SUMIFS(Transakce!$G208,Transakce!$K208,AD$3)+SUMIFS(Transakce!$H208,Transakce!$L208,AD$3)</f>
        <v>0</v>
      </c>
      <c r="AE196" s="113">
        <f>SUMIFS(Transakce!$G208,Transakce!$K208,AE$3)+SUMIFS(Transakce!$H208,Transakce!$L208,AE$3)</f>
        <v>0</v>
      </c>
      <c r="AF196" s="113">
        <f>SUMIFS(Transakce!$G208,Transakce!$K208,AF$3)+SUMIFS(Transakce!$H208,Transakce!$L208,AF$3)</f>
        <v>0</v>
      </c>
      <c r="AG196" s="113">
        <f>SUMIFS(Transakce!$G208,Transakce!$K208,AG$3)+SUMIFS(Transakce!$H208,Transakce!$L208,AG$3)</f>
        <v>0</v>
      </c>
      <c r="AH196" s="123">
        <f>SUMIFS(Transakce!$G208,Transakce!$K208,AH$3)+SUMIFS(Transakce!$H208,Transakce!$L208,AH$3)</f>
        <v>0</v>
      </c>
    </row>
    <row r="197" spans="1:34" hidden="1">
      <c r="A197" s="122">
        <f>Transakce!A209</f>
        <v>0</v>
      </c>
      <c r="B197" s="115" t="str">
        <f>IF(ISTEXT(Transakce!B209),Transakce!B209,"")</f>
        <v/>
      </c>
      <c r="C197" s="116">
        <f>Transakce!C209</f>
        <v>0</v>
      </c>
      <c r="D197" s="127" t="str">
        <f>IF(ISTEXT(Transakce!D209),Transakce!D209,"")</f>
        <v/>
      </c>
      <c r="E197" s="127" t="str">
        <f>IF(ISTEXT(Transakce!E209),Transakce!E209,"")</f>
        <v/>
      </c>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c r="AB197" s="113"/>
      <c r="AC197" s="113"/>
      <c r="AD197" s="113"/>
      <c r="AE197" s="113"/>
      <c r="AF197" s="113"/>
      <c r="AG197" s="113"/>
      <c r="AH197" s="123"/>
    </row>
    <row r="198" spans="1:34">
      <c r="A198" s="122">
        <f>Transakce!A210</f>
        <v>0</v>
      </c>
      <c r="B198" s="115" t="str">
        <f>IF(ISTEXT(Transakce!B210),Transakce!B210,"")</f>
        <v/>
      </c>
      <c r="C198" s="116">
        <f>Transakce!C210</f>
        <v>0</v>
      </c>
      <c r="D198" s="127" t="str">
        <f>IF(ISTEXT(Transakce!D210),Transakce!D210,"")</f>
        <v/>
      </c>
      <c r="E198" s="127" t="str">
        <f>IF(ISTEXT(Transakce!E210),Transakce!E210,"")</f>
        <v/>
      </c>
      <c r="F198" s="113">
        <f>Transakce!F210</f>
        <v>0</v>
      </c>
      <c r="G198" s="113">
        <f>Transakce!I210</f>
        <v>0</v>
      </c>
      <c r="H198" s="113">
        <f>SUMIFS(Transakce!$G210,Transakce!$K210,H$3)+SUMIFS(Transakce!$H210,Transakce!$L210,H$3)</f>
        <v>0</v>
      </c>
      <c r="I198" s="113">
        <f>SUMIFS(Transakce!$G210,Transakce!$K210,I$3)+SUMIFS(Transakce!$H210,Transakce!$L210,I$3)</f>
        <v>0</v>
      </c>
      <c r="J198" s="113">
        <f>SUMIFS(Transakce!$G210,Transakce!$K210,J$3)+SUMIFS(Transakce!$H210,Transakce!$L210,J$3)</f>
        <v>0</v>
      </c>
      <c r="K198" s="113">
        <f>SUMIFS(Transakce!$G210,Transakce!$K210,K$3)+SUMIFS(Transakce!$H210,Transakce!$L210,K$3)</f>
        <v>0</v>
      </c>
      <c r="L198" s="113">
        <f>SUMIFS(Transakce!$G210,Transakce!$K210,L$3)+SUMIFS(Transakce!$H210,Transakce!$L210,L$3)</f>
        <v>0</v>
      </c>
      <c r="M198" s="113">
        <f>SUMIFS(Transakce!$G210,Transakce!$K210,M$3)+SUMIFS(Transakce!$H210,Transakce!$L210,M$3)</f>
        <v>0</v>
      </c>
      <c r="N198" s="113">
        <f>SUMIFS(Transakce!$G210,Transakce!$K210,N$3)+SUMIFS(Transakce!$H210,Transakce!$L210,N$3)</f>
        <v>0</v>
      </c>
      <c r="O198" s="113">
        <f>SUMIFS(Transakce!$G210,Transakce!$K210,O$3)+SUMIFS(Transakce!$H210,Transakce!$L210,O$3)</f>
        <v>0</v>
      </c>
      <c r="P198" s="113">
        <f>SUMIFS(Transakce!$G210,Transakce!$K210,P$3)+SUMIFS(Transakce!$H210,Transakce!$L210,P$3)</f>
        <v>0</v>
      </c>
      <c r="Q198" s="113">
        <f>SUMIFS(Transakce!$G210,Transakce!$K210,Q$3)+SUMIFS(Transakce!$H210,Transakce!$L210,Q$3)</f>
        <v>0</v>
      </c>
      <c r="R198" s="113">
        <f>SUMIFS(Transakce!$G210,Transakce!$K210,R$3)+SUMIFS(Transakce!$H210,Transakce!$L210,R$3)</f>
        <v>0</v>
      </c>
      <c r="S198" s="113">
        <f>SUMIFS(Transakce!$G210,Transakce!$K210,S$3)+SUMIFS(Transakce!$H210,Transakce!$L210,S$3)</f>
        <v>0</v>
      </c>
      <c r="T198" s="113">
        <f>SUMIFS(Transakce!$G210,Transakce!$K210,T$3)+SUMIFS(Transakce!$H210,Transakce!$L210,T$3)</f>
        <v>0</v>
      </c>
      <c r="U198" s="113">
        <f>SUMIFS(Transakce!$G210,Transakce!$K210,U$3)+SUMIFS(Transakce!$H210,Transakce!$L210,U$3)</f>
        <v>0</v>
      </c>
      <c r="V198" s="113">
        <f>SUMIFS(Transakce!$G210,Transakce!$K210,V$3)+SUMIFS(Transakce!$H210,Transakce!$L210,V$3)</f>
        <v>0</v>
      </c>
      <c r="W198" s="113">
        <f>SUMIFS(Transakce!$G210,Transakce!$K210,W$3)+SUMIFS(Transakce!$H210,Transakce!$L210,W$3)</f>
        <v>0</v>
      </c>
      <c r="X198" s="113">
        <f>SUMIFS(Transakce!$G210,Transakce!$K210,X$3)+SUMIFS(Transakce!$H210,Transakce!$L210,X$3)</f>
        <v>0</v>
      </c>
      <c r="Y198" s="113">
        <f>SUMIFS(Transakce!$G210,Transakce!$K210,Y$3)+SUMIFS(Transakce!$H210,Transakce!$L210,Y$3)</f>
        <v>0</v>
      </c>
      <c r="Z198" s="113">
        <f>SUMIFS(Transakce!$G210,Transakce!$K210,Z$3)+SUMIFS(Transakce!$H210,Transakce!$L210,Z$3)</f>
        <v>0</v>
      </c>
      <c r="AA198" s="113">
        <f>SUMIFS(Transakce!$G210,Transakce!$K210,AA$3)+SUMIFS(Transakce!$H210,Transakce!$L210,AA$3)</f>
        <v>0</v>
      </c>
      <c r="AB198" s="113">
        <f>SUMIFS(Transakce!$G210,Transakce!$K210,AB$3)+SUMIFS(Transakce!$H210,Transakce!$L210,AB$3)</f>
        <v>0</v>
      </c>
      <c r="AC198" s="113">
        <f>SUMIFS(Transakce!$G210,Transakce!$K210,AC$3)+SUMIFS(Transakce!$H210,Transakce!$L210,AC$3)</f>
        <v>0</v>
      </c>
      <c r="AD198" s="113">
        <f>SUMIFS(Transakce!$G210,Transakce!$K210,AD$3)+SUMIFS(Transakce!$H210,Transakce!$L210,AD$3)</f>
        <v>0</v>
      </c>
      <c r="AE198" s="113">
        <f>SUMIFS(Transakce!$G210,Transakce!$K210,AE$3)+SUMIFS(Transakce!$H210,Transakce!$L210,AE$3)</f>
        <v>0</v>
      </c>
      <c r="AF198" s="113">
        <f>SUMIFS(Transakce!$G210,Transakce!$K210,AF$3)+SUMIFS(Transakce!$H210,Transakce!$L210,AF$3)</f>
        <v>0</v>
      </c>
      <c r="AG198" s="113">
        <f>SUMIFS(Transakce!$G210,Transakce!$K210,AG$3)+SUMIFS(Transakce!$H210,Transakce!$L210,AG$3)</f>
        <v>0</v>
      </c>
      <c r="AH198" s="123">
        <f>SUMIFS(Transakce!$G210,Transakce!$K210,AH$3)+SUMIFS(Transakce!$H210,Transakce!$L210,AH$3)</f>
        <v>0</v>
      </c>
    </row>
    <row r="199" spans="1:34" hidden="1">
      <c r="A199" s="122">
        <f>Transakce!A211</f>
        <v>0</v>
      </c>
      <c r="B199" s="115" t="str">
        <f>IF(ISTEXT(Transakce!B211),Transakce!B211,"")</f>
        <v/>
      </c>
      <c r="C199" s="116">
        <f>Transakce!C211</f>
        <v>0</v>
      </c>
      <c r="D199" s="127" t="str">
        <f>IF(ISTEXT(Transakce!D211),Transakce!D211,"")</f>
        <v/>
      </c>
      <c r="E199" s="127" t="str">
        <f>IF(ISTEXT(Transakce!E211),Transakce!E211,"")</f>
        <v/>
      </c>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c r="AH199" s="123"/>
    </row>
    <row r="200" spans="1:34">
      <c r="A200" s="122">
        <f>Transakce!A212</f>
        <v>0</v>
      </c>
      <c r="B200" s="115" t="str">
        <f>IF(ISTEXT(Transakce!B212),Transakce!B212,"")</f>
        <v/>
      </c>
      <c r="C200" s="116">
        <f>Transakce!C212</f>
        <v>0</v>
      </c>
      <c r="D200" s="127" t="str">
        <f>IF(ISTEXT(Transakce!D212),Transakce!D212,"")</f>
        <v/>
      </c>
      <c r="E200" s="127" t="str">
        <f>IF(ISTEXT(Transakce!E212),Transakce!E212,"")</f>
        <v/>
      </c>
      <c r="F200" s="113">
        <f>Transakce!F212</f>
        <v>0</v>
      </c>
      <c r="G200" s="113">
        <f>Transakce!I212</f>
        <v>0</v>
      </c>
      <c r="H200" s="113">
        <f>SUMIFS(Transakce!$G212,Transakce!$K212,H$3)+SUMIFS(Transakce!$H212,Transakce!$L212,H$3)</f>
        <v>0</v>
      </c>
      <c r="I200" s="113">
        <f>SUMIFS(Transakce!$G212,Transakce!$K212,I$3)+SUMIFS(Transakce!$H212,Transakce!$L212,I$3)</f>
        <v>0</v>
      </c>
      <c r="J200" s="113">
        <f>SUMIFS(Transakce!$G212,Transakce!$K212,J$3)+SUMIFS(Transakce!$H212,Transakce!$L212,J$3)</f>
        <v>0</v>
      </c>
      <c r="K200" s="113">
        <f>SUMIFS(Transakce!$G212,Transakce!$K212,K$3)+SUMIFS(Transakce!$H212,Transakce!$L212,K$3)</f>
        <v>0</v>
      </c>
      <c r="L200" s="113">
        <f>SUMIFS(Transakce!$G212,Transakce!$K212,L$3)+SUMIFS(Transakce!$H212,Transakce!$L212,L$3)</f>
        <v>0</v>
      </c>
      <c r="M200" s="113">
        <f>SUMIFS(Transakce!$G212,Transakce!$K212,M$3)+SUMIFS(Transakce!$H212,Transakce!$L212,M$3)</f>
        <v>0</v>
      </c>
      <c r="N200" s="113">
        <f>SUMIFS(Transakce!$G212,Transakce!$K212,N$3)+SUMIFS(Transakce!$H212,Transakce!$L212,N$3)</f>
        <v>0</v>
      </c>
      <c r="O200" s="113">
        <f>SUMIFS(Transakce!$G212,Transakce!$K212,O$3)+SUMIFS(Transakce!$H212,Transakce!$L212,O$3)</f>
        <v>0</v>
      </c>
      <c r="P200" s="113">
        <f>SUMIFS(Transakce!$G212,Transakce!$K212,P$3)+SUMIFS(Transakce!$H212,Transakce!$L212,P$3)</f>
        <v>0</v>
      </c>
      <c r="Q200" s="113">
        <f>SUMIFS(Transakce!$G212,Transakce!$K212,Q$3)+SUMIFS(Transakce!$H212,Transakce!$L212,Q$3)</f>
        <v>0</v>
      </c>
      <c r="R200" s="113">
        <f>SUMIFS(Transakce!$G212,Transakce!$K212,R$3)+SUMIFS(Transakce!$H212,Transakce!$L212,R$3)</f>
        <v>0</v>
      </c>
      <c r="S200" s="113">
        <f>SUMIFS(Transakce!$G212,Transakce!$K212,S$3)+SUMIFS(Transakce!$H212,Transakce!$L212,S$3)</f>
        <v>0</v>
      </c>
      <c r="T200" s="113">
        <f>SUMIFS(Transakce!$G212,Transakce!$K212,T$3)+SUMIFS(Transakce!$H212,Transakce!$L212,T$3)</f>
        <v>0</v>
      </c>
      <c r="U200" s="113">
        <f>SUMIFS(Transakce!$G212,Transakce!$K212,U$3)+SUMIFS(Transakce!$H212,Transakce!$L212,U$3)</f>
        <v>0</v>
      </c>
      <c r="V200" s="113">
        <f>SUMIFS(Transakce!$G212,Transakce!$K212,V$3)+SUMIFS(Transakce!$H212,Transakce!$L212,V$3)</f>
        <v>0</v>
      </c>
      <c r="W200" s="113">
        <f>SUMIFS(Transakce!$G212,Transakce!$K212,W$3)+SUMIFS(Transakce!$H212,Transakce!$L212,W$3)</f>
        <v>0</v>
      </c>
      <c r="X200" s="113">
        <f>SUMIFS(Transakce!$G212,Transakce!$K212,X$3)+SUMIFS(Transakce!$H212,Transakce!$L212,X$3)</f>
        <v>0</v>
      </c>
      <c r="Y200" s="113">
        <f>SUMIFS(Transakce!$G212,Transakce!$K212,Y$3)+SUMIFS(Transakce!$H212,Transakce!$L212,Y$3)</f>
        <v>0</v>
      </c>
      <c r="Z200" s="113">
        <f>SUMIFS(Transakce!$G212,Transakce!$K212,Z$3)+SUMIFS(Transakce!$H212,Transakce!$L212,Z$3)</f>
        <v>0</v>
      </c>
      <c r="AA200" s="113">
        <f>SUMIFS(Transakce!$G212,Transakce!$K212,AA$3)+SUMIFS(Transakce!$H212,Transakce!$L212,AA$3)</f>
        <v>0</v>
      </c>
      <c r="AB200" s="113">
        <f>SUMIFS(Transakce!$G212,Transakce!$K212,AB$3)+SUMIFS(Transakce!$H212,Transakce!$L212,AB$3)</f>
        <v>0</v>
      </c>
      <c r="AC200" s="113">
        <f>SUMIFS(Transakce!$G212,Transakce!$K212,AC$3)+SUMIFS(Transakce!$H212,Transakce!$L212,AC$3)</f>
        <v>0</v>
      </c>
      <c r="AD200" s="113">
        <f>SUMIFS(Transakce!$G212,Transakce!$K212,AD$3)+SUMIFS(Transakce!$H212,Transakce!$L212,AD$3)</f>
        <v>0</v>
      </c>
      <c r="AE200" s="113">
        <f>SUMIFS(Transakce!$G212,Transakce!$K212,AE$3)+SUMIFS(Transakce!$H212,Transakce!$L212,AE$3)</f>
        <v>0</v>
      </c>
      <c r="AF200" s="113">
        <f>SUMIFS(Transakce!$G212,Transakce!$K212,AF$3)+SUMIFS(Transakce!$H212,Transakce!$L212,AF$3)</f>
        <v>0</v>
      </c>
      <c r="AG200" s="113">
        <f>SUMIFS(Transakce!$G212,Transakce!$K212,AG$3)+SUMIFS(Transakce!$H212,Transakce!$L212,AG$3)</f>
        <v>0</v>
      </c>
      <c r="AH200" s="123">
        <f>SUMIFS(Transakce!$G212,Transakce!$K212,AH$3)+SUMIFS(Transakce!$H212,Transakce!$L212,AH$3)</f>
        <v>0</v>
      </c>
    </row>
    <row r="201" spans="1:34" hidden="1">
      <c r="A201" s="122">
        <f>Transakce!A213</f>
        <v>0</v>
      </c>
      <c r="B201" s="115" t="str">
        <f>IF(ISTEXT(Transakce!B213),Transakce!B213,"")</f>
        <v/>
      </c>
      <c r="C201" s="116">
        <f>Transakce!C213</f>
        <v>0</v>
      </c>
      <c r="D201" s="127" t="str">
        <f>IF(ISTEXT(Transakce!D213),Transakce!D213,"")</f>
        <v/>
      </c>
      <c r="E201" s="127" t="str">
        <f>IF(ISTEXT(Transakce!E213),Transakce!E213,"")</f>
        <v/>
      </c>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c r="AH201" s="123"/>
    </row>
    <row r="202" spans="1:34">
      <c r="A202" s="122">
        <f>Transakce!A214</f>
        <v>0</v>
      </c>
      <c r="B202" s="115" t="str">
        <f>IF(ISTEXT(Transakce!B214),Transakce!B214,"")</f>
        <v/>
      </c>
      <c r="C202" s="116">
        <f>Transakce!C214</f>
        <v>0</v>
      </c>
      <c r="D202" s="127" t="str">
        <f>IF(ISTEXT(Transakce!D214),Transakce!D214,"")</f>
        <v/>
      </c>
      <c r="E202" s="127" t="str">
        <f>IF(ISTEXT(Transakce!E214),Transakce!E214,"")</f>
        <v/>
      </c>
      <c r="F202" s="113">
        <f>Transakce!F214</f>
        <v>0</v>
      </c>
      <c r="G202" s="113">
        <f>Transakce!I214</f>
        <v>0</v>
      </c>
      <c r="H202" s="113">
        <f>SUMIFS(Transakce!$G214,Transakce!$K214,H$3)+SUMIFS(Transakce!$H214,Transakce!$L214,H$3)</f>
        <v>0</v>
      </c>
      <c r="I202" s="113">
        <f>SUMIFS(Transakce!$G214,Transakce!$K214,I$3)+SUMIFS(Transakce!$H214,Transakce!$L214,I$3)</f>
        <v>0</v>
      </c>
      <c r="J202" s="113">
        <f>SUMIFS(Transakce!$G214,Transakce!$K214,J$3)+SUMIFS(Transakce!$H214,Transakce!$L214,J$3)</f>
        <v>0</v>
      </c>
      <c r="K202" s="113">
        <f>SUMIFS(Transakce!$G214,Transakce!$K214,K$3)+SUMIFS(Transakce!$H214,Transakce!$L214,K$3)</f>
        <v>0</v>
      </c>
      <c r="L202" s="113">
        <f>SUMIFS(Transakce!$G214,Transakce!$K214,L$3)+SUMIFS(Transakce!$H214,Transakce!$L214,L$3)</f>
        <v>0</v>
      </c>
      <c r="M202" s="113">
        <f>SUMIFS(Transakce!$G214,Transakce!$K214,M$3)+SUMIFS(Transakce!$H214,Transakce!$L214,M$3)</f>
        <v>0</v>
      </c>
      <c r="N202" s="113">
        <f>SUMIFS(Transakce!$G214,Transakce!$K214,N$3)+SUMIFS(Transakce!$H214,Transakce!$L214,N$3)</f>
        <v>0</v>
      </c>
      <c r="O202" s="113">
        <f>SUMIFS(Transakce!$G214,Transakce!$K214,O$3)+SUMIFS(Transakce!$H214,Transakce!$L214,O$3)</f>
        <v>0</v>
      </c>
      <c r="P202" s="113">
        <f>SUMIFS(Transakce!$G214,Transakce!$K214,P$3)+SUMIFS(Transakce!$H214,Transakce!$L214,P$3)</f>
        <v>0</v>
      </c>
      <c r="Q202" s="113">
        <f>SUMIFS(Transakce!$G214,Transakce!$K214,Q$3)+SUMIFS(Transakce!$H214,Transakce!$L214,Q$3)</f>
        <v>0</v>
      </c>
      <c r="R202" s="113">
        <f>SUMIFS(Transakce!$G214,Transakce!$K214,R$3)+SUMIFS(Transakce!$H214,Transakce!$L214,R$3)</f>
        <v>0</v>
      </c>
      <c r="S202" s="113">
        <f>SUMIFS(Transakce!$G214,Transakce!$K214,S$3)+SUMIFS(Transakce!$H214,Transakce!$L214,S$3)</f>
        <v>0</v>
      </c>
      <c r="T202" s="113">
        <f>SUMIFS(Transakce!$G214,Transakce!$K214,T$3)+SUMIFS(Transakce!$H214,Transakce!$L214,T$3)</f>
        <v>0</v>
      </c>
      <c r="U202" s="113">
        <f>SUMIFS(Transakce!$G214,Transakce!$K214,U$3)+SUMIFS(Transakce!$H214,Transakce!$L214,U$3)</f>
        <v>0</v>
      </c>
      <c r="V202" s="113">
        <f>SUMIFS(Transakce!$G214,Transakce!$K214,V$3)+SUMIFS(Transakce!$H214,Transakce!$L214,V$3)</f>
        <v>0</v>
      </c>
      <c r="W202" s="113">
        <f>SUMIFS(Transakce!$G214,Transakce!$K214,W$3)+SUMIFS(Transakce!$H214,Transakce!$L214,W$3)</f>
        <v>0</v>
      </c>
      <c r="X202" s="113">
        <f>SUMIFS(Transakce!$G214,Transakce!$K214,X$3)+SUMIFS(Transakce!$H214,Transakce!$L214,X$3)</f>
        <v>0</v>
      </c>
      <c r="Y202" s="113">
        <f>SUMIFS(Transakce!$G214,Transakce!$K214,Y$3)+SUMIFS(Transakce!$H214,Transakce!$L214,Y$3)</f>
        <v>0</v>
      </c>
      <c r="Z202" s="113">
        <f>SUMIFS(Transakce!$G214,Transakce!$K214,Z$3)+SUMIFS(Transakce!$H214,Transakce!$L214,Z$3)</f>
        <v>0</v>
      </c>
      <c r="AA202" s="113">
        <f>SUMIFS(Transakce!$G214,Transakce!$K214,AA$3)+SUMIFS(Transakce!$H214,Transakce!$L214,AA$3)</f>
        <v>0</v>
      </c>
      <c r="AB202" s="113">
        <f>SUMIFS(Transakce!$G214,Transakce!$K214,AB$3)+SUMIFS(Transakce!$H214,Transakce!$L214,AB$3)</f>
        <v>0</v>
      </c>
      <c r="AC202" s="113">
        <f>SUMIFS(Transakce!$G214,Transakce!$K214,AC$3)+SUMIFS(Transakce!$H214,Transakce!$L214,AC$3)</f>
        <v>0</v>
      </c>
      <c r="AD202" s="113">
        <f>SUMIFS(Transakce!$G214,Transakce!$K214,AD$3)+SUMIFS(Transakce!$H214,Transakce!$L214,AD$3)</f>
        <v>0</v>
      </c>
      <c r="AE202" s="113">
        <f>SUMIFS(Transakce!$G214,Transakce!$K214,AE$3)+SUMIFS(Transakce!$H214,Transakce!$L214,AE$3)</f>
        <v>0</v>
      </c>
      <c r="AF202" s="113">
        <f>SUMIFS(Transakce!$G214,Transakce!$K214,AF$3)+SUMIFS(Transakce!$H214,Transakce!$L214,AF$3)</f>
        <v>0</v>
      </c>
      <c r="AG202" s="113">
        <f>SUMIFS(Transakce!$G214,Transakce!$K214,AG$3)+SUMIFS(Transakce!$H214,Transakce!$L214,AG$3)</f>
        <v>0</v>
      </c>
      <c r="AH202" s="123">
        <f>SUMIFS(Transakce!$G214,Transakce!$K214,AH$3)+SUMIFS(Transakce!$H214,Transakce!$L214,AH$3)</f>
        <v>0</v>
      </c>
    </row>
    <row r="203" spans="1:34" hidden="1">
      <c r="A203" s="122">
        <f>Transakce!A215</f>
        <v>0</v>
      </c>
      <c r="B203" s="115" t="str">
        <f>IF(ISTEXT(Transakce!B215),Transakce!B215,"")</f>
        <v/>
      </c>
      <c r="C203" s="116">
        <f>Transakce!C215</f>
        <v>0</v>
      </c>
      <c r="D203" s="127" t="str">
        <f>IF(ISTEXT(Transakce!D215),Transakce!D215,"")</f>
        <v/>
      </c>
      <c r="E203" s="127" t="str">
        <f>IF(ISTEXT(Transakce!E215),Transakce!E215,"")</f>
        <v/>
      </c>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3"/>
      <c r="AG203" s="113"/>
      <c r="AH203" s="123"/>
    </row>
    <row r="204" spans="1:34">
      <c r="A204" s="122">
        <f>Transakce!A216</f>
        <v>0</v>
      </c>
      <c r="B204" s="115" t="str">
        <f>IF(ISTEXT(Transakce!B216),Transakce!B216,"")</f>
        <v/>
      </c>
      <c r="C204" s="116">
        <f>Transakce!C216</f>
        <v>0</v>
      </c>
      <c r="D204" s="127" t="str">
        <f>IF(ISTEXT(Transakce!D216),Transakce!D216,"")</f>
        <v/>
      </c>
      <c r="E204" s="127" t="str">
        <f>IF(ISTEXT(Transakce!E216),Transakce!E216,"")</f>
        <v/>
      </c>
      <c r="F204" s="113">
        <f>Transakce!F216</f>
        <v>0</v>
      </c>
      <c r="G204" s="113">
        <f>Transakce!I216</f>
        <v>0</v>
      </c>
      <c r="H204" s="113">
        <f>SUMIFS(Transakce!$G216,Transakce!$K216,H$3)+SUMIFS(Transakce!$H216,Transakce!$L216,H$3)</f>
        <v>0</v>
      </c>
      <c r="I204" s="113">
        <f>SUMIFS(Transakce!$G216,Transakce!$K216,I$3)+SUMIFS(Transakce!$H216,Transakce!$L216,I$3)</f>
        <v>0</v>
      </c>
      <c r="J204" s="113">
        <f>SUMIFS(Transakce!$G216,Transakce!$K216,J$3)+SUMIFS(Transakce!$H216,Transakce!$L216,J$3)</f>
        <v>0</v>
      </c>
      <c r="K204" s="113">
        <f>SUMIFS(Transakce!$G216,Transakce!$K216,K$3)+SUMIFS(Transakce!$H216,Transakce!$L216,K$3)</f>
        <v>0</v>
      </c>
      <c r="L204" s="113">
        <f>SUMIFS(Transakce!$G216,Transakce!$K216,L$3)+SUMIFS(Transakce!$H216,Transakce!$L216,L$3)</f>
        <v>0</v>
      </c>
      <c r="M204" s="113">
        <f>SUMIFS(Transakce!$G216,Transakce!$K216,M$3)+SUMIFS(Transakce!$H216,Transakce!$L216,M$3)</f>
        <v>0</v>
      </c>
      <c r="N204" s="113">
        <f>SUMIFS(Transakce!$G216,Transakce!$K216,N$3)+SUMIFS(Transakce!$H216,Transakce!$L216,N$3)</f>
        <v>0</v>
      </c>
      <c r="O204" s="113">
        <f>SUMIFS(Transakce!$G216,Transakce!$K216,O$3)+SUMIFS(Transakce!$H216,Transakce!$L216,O$3)</f>
        <v>0</v>
      </c>
      <c r="P204" s="113">
        <f>SUMIFS(Transakce!$G216,Transakce!$K216,P$3)+SUMIFS(Transakce!$H216,Transakce!$L216,P$3)</f>
        <v>0</v>
      </c>
      <c r="Q204" s="113">
        <f>SUMIFS(Transakce!$G216,Transakce!$K216,Q$3)+SUMIFS(Transakce!$H216,Transakce!$L216,Q$3)</f>
        <v>0</v>
      </c>
      <c r="R204" s="113">
        <f>SUMIFS(Transakce!$G216,Transakce!$K216,R$3)+SUMIFS(Transakce!$H216,Transakce!$L216,R$3)</f>
        <v>0</v>
      </c>
      <c r="S204" s="113">
        <f>SUMIFS(Transakce!$G216,Transakce!$K216,S$3)+SUMIFS(Transakce!$H216,Transakce!$L216,S$3)</f>
        <v>0</v>
      </c>
      <c r="T204" s="113">
        <f>SUMIFS(Transakce!$G216,Transakce!$K216,T$3)+SUMIFS(Transakce!$H216,Transakce!$L216,T$3)</f>
        <v>0</v>
      </c>
      <c r="U204" s="113">
        <f>SUMIFS(Transakce!$G216,Transakce!$K216,U$3)+SUMIFS(Transakce!$H216,Transakce!$L216,U$3)</f>
        <v>0</v>
      </c>
      <c r="V204" s="113">
        <f>SUMIFS(Transakce!$G216,Transakce!$K216,V$3)+SUMIFS(Transakce!$H216,Transakce!$L216,V$3)</f>
        <v>0</v>
      </c>
      <c r="W204" s="113">
        <f>SUMIFS(Transakce!$G216,Transakce!$K216,W$3)+SUMIFS(Transakce!$H216,Transakce!$L216,W$3)</f>
        <v>0</v>
      </c>
      <c r="X204" s="113">
        <f>SUMIFS(Transakce!$G216,Transakce!$K216,X$3)+SUMIFS(Transakce!$H216,Transakce!$L216,X$3)</f>
        <v>0</v>
      </c>
      <c r="Y204" s="113">
        <f>SUMIFS(Transakce!$G216,Transakce!$K216,Y$3)+SUMIFS(Transakce!$H216,Transakce!$L216,Y$3)</f>
        <v>0</v>
      </c>
      <c r="Z204" s="113">
        <f>SUMIFS(Transakce!$G216,Transakce!$K216,Z$3)+SUMIFS(Transakce!$H216,Transakce!$L216,Z$3)</f>
        <v>0</v>
      </c>
      <c r="AA204" s="113">
        <f>SUMIFS(Transakce!$G216,Transakce!$K216,AA$3)+SUMIFS(Transakce!$H216,Transakce!$L216,AA$3)</f>
        <v>0</v>
      </c>
      <c r="AB204" s="113">
        <f>SUMIFS(Transakce!$G216,Transakce!$K216,AB$3)+SUMIFS(Transakce!$H216,Transakce!$L216,AB$3)</f>
        <v>0</v>
      </c>
      <c r="AC204" s="113">
        <f>SUMIFS(Transakce!$G216,Transakce!$K216,AC$3)+SUMIFS(Transakce!$H216,Transakce!$L216,AC$3)</f>
        <v>0</v>
      </c>
      <c r="AD204" s="113">
        <f>SUMIFS(Transakce!$G216,Transakce!$K216,AD$3)+SUMIFS(Transakce!$H216,Transakce!$L216,AD$3)</f>
        <v>0</v>
      </c>
      <c r="AE204" s="113">
        <f>SUMIFS(Transakce!$G216,Transakce!$K216,AE$3)+SUMIFS(Transakce!$H216,Transakce!$L216,AE$3)</f>
        <v>0</v>
      </c>
      <c r="AF204" s="113">
        <f>SUMIFS(Transakce!$G216,Transakce!$K216,AF$3)+SUMIFS(Transakce!$H216,Transakce!$L216,AF$3)</f>
        <v>0</v>
      </c>
      <c r="AG204" s="113">
        <f>SUMIFS(Transakce!$G216,Transakce!$K216,AG$3)+SUMIFS(Transakce!$H216,Transakce!$L216,AG$3)</f>
        <v>0</v>
      </c>
      <c r="AH204" s="123">
        <f>SUMIFS(Transakce!$G216,Transakce!$K216,AH$3)+SUMIFS(Transakce!$H216,Transakce!$L216,AH$3)</f>
        <v>0</v>
      </c>
    </row>
    <row r="205" spans="1:34" hidden="1">
      <c r="A205" s="122">
        <f>Transakce!A217</f>
        <v>0</v>
      </c>
      <c r="B205" s="115" t="str">
        <f>IF(ISTEXT(Transakce!B217),Transakce!B217,"")</f>
        <v/>
      </c>
      <c r="C205" s="116">
        <f>Transakce!C217</f>
        <v>0</v>
      </c>
      <c r="D205" s="127" t="str">
        <f>IF(ISTEXT(Transakce!D217),Transakce!D217,"")</f>
        <v/>
      </c>
      <c r="E205" s="127" t="str">
        <f>IF(ISTEXT(Transakce!E217),Transakce!E217,"")</f>
        <v/>
      </c>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c r="AB205" s="113"/>
      <c r="AC205" s="113"/>
      <c r="AD205" s="113"/>
      <c r="AE205" s="113"/>
      <c r="AF205" s="113"/>
      <c r="AG205" s="113"/>
      <c r="AH205" s="123"/>
    </row>
    <row r="206" spans="1:34">
      <c r="A206" s="122">
        <f>Transakce!A218</f>
        <v>90</v>
      </c>
      <c r="B206" s="115" t="str">
        <f>IF(ISTEXT(Transakce!B218),Transakce!B218,"")</f>
        <v/>
      </c>
      <c r="C206" s="116">
        <f>Transakce!C218</f>
        <v>0</v>
      </c>
      <c r="D206" s="127" t="str">
        <f>IF(ISTEXT(Transakce!D218),Transakce!D218,"")</f>
        <v/>
      </c>
      <c r="E206" s="127" t="str">
        <f>IF(ISTEXT(Transakce!E218),Transakce!E218,"")</f>
        <v/>
      </c>
      <c r="F206" s="113">
        <f>Transakce!F218</f>
        <v>0</v>
      </c>
      <c r="G206" s="113">
        <f>Transakce!I218</f>
        <v>0</v>
      </c>
      <c r="H206" s="113">
        <f>SUMIFS(Transakce!$G218,Transakce!$K218,H$3)+SUMIFS(Transakce!$H218,Transakce!$L218,H$3)</f>
        <v>0</v>
      </c>
      <c r="I206" s="113">
        <f>SUMIFS(Transakce!$G218,Transakce!$K218,I$3)+SUMIFS(Transakce!$H218,Transakce!$L218,I$3)</f>
        <v>0</v>
      </c>
      <c r="J206" s="113">
        <f>SUMIFS(Transakce!$G218,Transakce!$K218,J$3)+SUMIFS(Transakce!$H218,Transakce!$L218,J$3)</f>
        <v>0</v>
      </c>
      <c r="K206" s="113">
        <f>SUMIFS(Transakce!$G218,Transakce!$K218,K$3)+SUMIFS(Transakce!$H218,Transakce!$L218,K$3)</f>
        <v>0</v>
      </c>
      <c r="L206" s="113">
        <f>SUMIFS(Transakce!$G218,Transakce!$K218,L$3)+SUMIFS(Transakce!$H218,Transakce!$L218,L$3)</f>
        <v>0</v>
      </c>
      <c r="M206" s="113">
        <f>SUMIFS(Transakce!$G218,Transakce!$K218,M$3)+SUMIFS(Transakce!$H218,Transakce!$L218,M$3)</f>
        <v>0</v>
      </c>
      <c r="N206" s="113">
        <f>SUMIFS(Transakce!$G218,Transakce!$K218,N$3)+SUMIFS(Transakce!$H218,Transakce!$L218,N$3)</f>
        <v>0</v>
      </c>
      <c r="O206" s="113">
        <f>SUMIFS(Transakce!$G218,Transakce!$K218,O$3)+SUMIFS(Transakce!$H218,Transakce!$L218,O$3)</f>
        <v>0</v>
      </c>
      <c r="P206" s="113">
        <f>SUMIFS(Transakce!$G218,Transakce!$K218,P$3)+SUMIFS(Transakce!$H218,Transakce!$L218,P$3)</f>
        <v>0</v>
      </c>
      <c r="Q206" s="113">
        <f>SUMIFS(Transakce!$G218,Transakce!$K218,Q$3)+SUMIFS(Transakce!$H218,Transakce!$L218,Q$3)</f>
        <v>0</v>
      </c>
      <c r="R206" s="113">
        <f>SUMIFS(Transakce!$G218,Transakce!$K218,R$3)+SUMIFS(Transakce!$H218,Transakce!$L218,R$3)</f>
        <v>0</v>
      </c>
      <c r="S206" s="113">
        <f>SUMIFS(Transakce!$G218,Transakce!$K218,S$3)+SUMIFS(Transakce!$H218,Transakce!$L218,S$3)</f>
        <v>0</v>
      </c>
      <c r="T206" s="113">
        <f>SUMIFS(Transakce!$G218,Transakce!$K218,T$3)+SUMIFS(Transakce!$H218,Transakce!$L218,T$3)</f>
        <v>0</v>
      </c>
      <c r="U206" s="113">
        <f>SUMIFS(Transakce!$G218,Transakce!$K218,U$3)+SUMIFS(Transakce!$H218,Transakce!$L218,U$3)</f>
        <v>0</v>
      </c>
      <c r="V206" s="113">
        <f>SUMIFS(Transakce!$G218,Transakce!$K218,V$3)+SUMIFS(Transakce!$H218,Transakce!$L218,V$3)</f>
        <v>0</v>
      </c>
      <c r="W206" s="113">
        <f>SUMIFS(Transakce!$G218,Transakce!$K218,W$3)+SUMIFS(Transakce!$H218,Transakce!$L218,W$3)</f>
        <v>0</v>
      </c>
      <c r="X206" s="113">
        <f>SUMIFS(Transakce!$G218,Transakce!$K218,X$3)+SUMIFS(Transakce!$H218,Transakce!$L218,X$3)</f>
        <v>0</v>
      </c>
      <c r="Y206" s="113">
        <f>SUMIFS(Transakce!$G218,Transakce!$K218,Y$3)+SUMIFS(Transakce!$H218,Transakce!$L218,Y$3)</f>
        <v>0</v>
      </c>
      <c r="Z206" s="113">
        <f>SUMIFS(Transakce!$G218,Transakce!$K218,Z$3)+SUMIFS(Transakce!$H218,Transakce!$L218,Z$3)</f>
        <v>0</v>
      </c>
      <c r="AA206" s="113">
        <f>SUMIFS(Transakce!$G218,Transakce!$K218,AA$3)+SUMIFS(Transakce!$H218,Transakce!$L218,AA$3)</f>
        <v>0</v>
      </c>
      <c r="AB206" s="113">
        <f>SUMIFS(Transakce!$G218,Transakce!$K218,AB$3)+SUMIFS(Transakce!$H218,Transakce!$L218,AB$3)</f>
        <v>0</v>
      </c>
      <c r="AC206" s="113">
        <f>SUMIFS(Transakce!$G218,Transakce!$K218,AC$3)+SUMIFS(Transakce!$H218,Transakce!$L218,AC$3)</f>
        <v>0</v>
      </c>
      <c r="AD206" s="113">
        <f>SUMIFS(Transakce!$G218,Transakce!$K218,AD$3)+SUMIFS(Transakce!$H218,Transakce!$L218,AD$3)</f>
        <v>0</v>
      </c>
      <c r="AE206" s="113">
        <f>SUMIFS(Transakce!$G218,Transakce!$K218,AE$3)+SUMIFS(Transakce!$H218,Transakce!$L218,AE$3)</f>
        <v>0</v>
      </c>
      <c r="AF206" s="113">
        <f>SUMIFS(Transakce!$G218,Transakce!$K218,AF$3)+SUMIFS(Transakce!$H218,Transakce!$L218,AF$3)</f>
        <v>0</v>
      </c>
      <c r="AG206" s="113">
        <f>SUMIFS(Transakce!$G218,Transakce!$K218,AG$3)+SUMIFS(Transakce!$H218,Transakce!$L218,AG$3)</f>
        <v>0</v>
      </c>
      <c r="AH206" s="123">
        <f>SUMIFS(Transakce!$G218,Transakce!$K218,AH$3)+SUMIFS(Transakce!$H218,Transakce!$L218,AH$3)</f>
        <v>0</v>
      </c>
    </row>
    <row r="207" spans="1:34" hidden="1">
      <c r="A207" s="122">
        <f>Transakce!A219</f>
        <v>0</v>
      </c>
      <c r="B207" s="115" t="str">
        <f>IF(ISTEXT(Transakce!B219),Transakce!B219,"")</f>
        <v/>
      </c>
      <c r="C207" s="116">
        <f>Transakce!C219</f>
        <v>0</v>
      </c>
      <c r="D207" s="127" t="str">
        <f>IF(ISTEXT(Transakce!D219),Transakce!D219,"")</f>
        <v/>
      </c>
      <c r="E207" s="127" t="str">
        <f>IF(ISTEXT(Transakce!E219),Transakce!E219,"")</f>
        <v/>
      </c>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c r="AE207" s="113"/>
      <c r="AF207" s="113"/>
      <c r="AG207" s="113"/>
      <c r="AH207" s="123"/>
    </row>
    <row r="208" spans="1:34">
      <c r="A208" s="122">
        <f>Transakce!A220</f>
        <v>91</v>
      </c>
      <c r="B208" s="115" t="str">
        <f>IF(ISTEXT(Transakce!B220),Transakce!B220,"")</f>
        <v/>
      </c>
      <c r="C208" s="116">
        <f>Transakce!C220</f>
        <v>0</v>
      </c>
      <c r="D208" s="127" t="str">
        <f>IF(ISTEXT(Transakce!D220),Transakce!D220,"")</f>
        <v/>
      </c>
      <c r="E208" s="127" t="str">
        <f>IF(ISTEXT(Transakce!E220),Transakce!E220,"")</f>
        <v/>
      </c>
      <c r="F208" s="124">
        <f>Transakce!F220</f>
        <v>0</v>
      </c>
      <c r="G208" s="124">
        <f>Transakce!I220</f>
        <v>0</v>
      </c>
      <c r="H208" s="124">
        <f>SUMIFS(Transakce!$G220,Transakce!$K220,H$3)+SUMIFS(Transakce!$H220,Transakce!$L220,H$3)</f>
        <v>0</v>
      </c>
      <c r="I208" s="124">
        <f>SUMIFS(Transakce!$G220,Transakce!$K220,I$3)+SUMIFS(Transakce!$H220,Transakce!$L220,I$3)</f>
        <v>0</v>
      </c>
      <c r="J208" s="124">
        <f>SUMIFS(Transakce!$G220,Transakce!$K220,J$3)+SUMIFS(Transakce!$H220,Transakce!$L220,J$3)</f>
        <v>0</v>
      </c>
      <c r="K208" s="124">
        <f>SUMIFS(Transakce!$G220,Transakce!$K220,K$3)+SUMIFS(Transakce!$H220,Transakce!$L220,K$3)</f>
        <v>0</v>
      </c>
      <c r="L208" s="124">
        <f>SUMIFS(Transakce!$G220,Transakce!$K220,L$3)+SUMIFS(Transakce!$H220,Transakce!$L220,L$3)</f>
        <v>0</v>
      </c>
      <c r="M208" s="124">
        <f>SUMIFS(Transakce!$G220,Transakce!$K220,M$3)+SUMIFS(Transakce!$H220,Transakce!$L220,M$3)</f>
        <v>0</v>
      </c>
      <c r="N208" s="124">
        <f>SUMIFS(Transakce!$G220,Transakce!$K220,N$3)+SUMIFS(Transakce!$H220,Transakce!$L220,N$3)</f>
        <v>0</v>
      </c>
      <c r="O208" s="124">
        <f>SUMIFS(Transakce!$G220,Transakce!$K220,O$3)+SUMIFS(Transakce!$H220,Transakce!$L220,O$3)</f>
        <v>0</v>
      </c>
      <c r="P208" s="124">
        <f>SUMIFS(Transakce!$G220,Transakce!$K220,P$3)+SUMIFS(Transakce!$H220,Transakce!$L220,P$3)</f>
        <v>0</v>
      </c>
      <c r="Q208" s="124">
        <f>SUMIFS(Transakce!$G220,Transakce!$K220,Q$3)+SUMIFS(Transakce!$H220,Transakce!$L220,Q$3)</f>
        <v>0</v>
      </c>
      <c r="R208" s="124">
        <f>SUMIFS(Transakce!$G220,Transakce!$K220,R$3)+SUMIFS(Transakce!$H220,Transakce!$L220,R$3)</f>
        <v>0</v>
      </c>
      <c r="S208" s="124">
        <f>SUMIFS(Transakce!$G220,Transakce!$K220,S$3)+SUMIFS(Transakce!$H220,Transakce!$L220,S$3)</f>
        <v>0</v>
      </c>
      <c r="T208" s="124">
        <f>SUMIFS(Transakce!$G220,Transakce!$K220,T$3)+SUMIFS(Transakce!$H220,Transakce!$L220,T$3)</f>
        <v>0</v>
      </c>
      <c r="U208" s="124">
        <f>SUMIFS(Transakce!$G220,Transakce!$K220,U$3)+SUMIFS(Transakce!$H220,Transakce!$L220,U$3)</f>
        <v>0</v>
      </c>
      <c r="V208" s="124">
        <f>SUMIFS(Transakce!$G220,Transakce!$K220,V$3)+SUMIFS(Transakce!$H220,Transakce!$L220,V$3)</f>
        <v>0</v>
      </c>
      <c r="W208" s="124">
        <f>SUMIFS(Transakce!$G220,Transakce!$K220,W$3)+SUMIFS(Transakce!$H220,Transakce!$L220,W$3)</f>
        <v>0</v>
      </c>
      <c r="X208" s="113">
        <f>SUMIFS(Transakce!$G220,Transakce!$K220,X$3)+SUMIFS(Transakce!$H220,Transakce!$L220,X$3)</f>
        <v>0</v>
      </c>
      <c r="Y208" s="124">
        <f>SUMIFS(Transakce!$G220,Transakce!$K220,Y$3)+SUMIFS(Transakce!$H220,Transakce!$L220,Y$3)</f>
        <v>0</v>
      </c>
      <c r="Z208" s="113">
        <f>SUMIFS(Transakce!$G220,Transakce!$K220,Z$3)+SUMIFS(Transakce!$H220,Transakce!$L220,Z$3)</f>
        <v>0</v>
      </c>
      <c r="AA208" s="124">
        <f>SUMIFS(Transakce!$G220,Transakce!$K220,AA$3)+SUMIFS(Transakce!$H220,Transakce!$L220,AA$3)</f>
        <v>0</v>
      </c>
      <c r="AB208" s="124">
        <f>SUMIFS(Transakce!$G220,Transakce!$K220,AB$3)+SUMIFS(Transakce!$H220,Transakce!$L220,AB$3)</f>
        <v>0</v>
      </c>
      <c r="AC208" s="124">
        <f>SUMIFS(Transakce!$G220,Transakce!$K220,AC$3)+SUMIFS(Transakce!$H220,Transakce!$L220,AC$3)</f>
        <v>0</v>
      </c>
      <c r="AD208" s="124">
        <f>SUMIFS(Transakce!$G220,Transakce!$K220,AD$3)+SUMIFS(Transakce!$H220,Transakce!$L220,AD$3)</f>
        <v>0</v>
      </c>
      <c r="AE208" s="124">
        <f>SUMIFS(Transakce!$G220,Transakce!$K220,AE$3)+SUMIFS(Transakce!$H220,Transakce!$L220,AE$3)</f>
        <v>0</v>
      </c>
      <c r="AF208" s="124">
        <f>SUMIFS(Transakce!$G220,Transakce!$K220,AF$3)+SUMIFS(Transakce!$H220,Transakce!$L220,AF$3)</f>
        <v>0</v>
      </c>
      <c r="AG208" s="124">
        <f>SUMIFS(Transakce!$G220,Transakce!$K220,AG$3)+SUMIFS(Transakce!$H220,Transakce!$L220,AG$3)</f>
        <v>0</v>
      </c>
      <c r="AH208" s="125">
        <f>SUMIFS(Transakce!$G220,Transakce!$K220,AH$3)+SUMIFS(Transakce!$H220,Transakce!$L220,AH$3)</f>
        <v>0</v>
      </c>
    </row>
  </sheetData>
  <sheetProtection sheet="1" objects="1" scenarios="1" autoFilter="0"/>
  <conditionalFormatting sqref="A5:A207">
    <cfRule type="cellIs" dxfId="38" priority="1" operator="equal">
      <formula>0</formula>
    </cfRule>
  </conditionalFormatting>
  <pageMargins left="0.7" right="0.7" top="0.78740157499999996" bottom="0.78740157499999996"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dimension ref="A1:B28"/>
  <sheetViews>
    <sheetView workbookViewId="0">
      <selection activeCell="B18" sqref="B18"/>
    </sheetView>
  </sheetViews>
  <sheetFormatPr defaultRowHeight="15"/>
  <cols>
    <col min="2" max="2" width="78" customWidth="1"/>
  </cols>
  <sheetData>
    <row r="1" spans="1:2" ht="15.75">
      <c r="B1" s="8" t="s">
        <v>60</v>
      </c>
    </row>
    <row r="2" spans="1:2">
      <c r="A2" s="6" t="str">
        <f>'Přehledy PE'!A8</f>
        <v>A11</v>
      </c>
      <c r="B2" s="7" t="str">
        <f>'Přehledy PE'!B8</f>
        <v xml:space="preserve">Odpisy stálých aktiv (+) </v>
      </c>
    </row>
    <row r="3" spans="1:2">
      <c r="A3" s="6" t="str">
        <f>'Přehledy PE'!A9</f>
        <v>A12</v>
      </c>
      <c r="B3" s="68" t="str">
        <f>'Přehledy PE'!B9</f>
        <v>Změna stavu opravných položek, rezerv</v>
      </c>
    </row>
    <row r="4" spans="1:2">
      <c r="A4" s="6" t="str">
        <f>'Přehledy PE'!A10</f>
        <v>A13</v>
      </c>
      <c r="B4" s="68" t="str">
        <f>'Přehledy PE'!B10</f>
        <v>Zisk (ztráta) z prodeje stálých aktiv  (+/-)</v>
      </c>
    </row>
    <row r="5" spans="1:2">
      <c r="A5" s="6" t="str">
        <f>'Přehledy PE'!A11</f>
        <v>A14</v>
      </c>
      <c r="B5" s="68" t="str">
        <f>'Přehledy PE'!B11</f>
        <v>Výnosy z dividend a podílů na zisku (-)</v>
      </c>
    </row>
    <row r="6" spans="1:2">
      <c r="A6" s="6" t="str">
        <f>'Přehledy PE'!A12</f>
        <v>A15</v>
      </c>
      <c r="B6" s="68" t="str">
        <f>'Přehledy PE'!B12</f>
        <v>Vyúčtované nákladové úroky (+) s vyjímkou kapitalizovaných a vyúčtované výnosové úroky (-)</v>
      </c>
    </row>
    <row r="7" spans="1:2">
      <c r="A7" s="6" t="str">
        <f>'Přehledy PE'!A13</f>
        <v>A16</v>
      </c>
      <c r="B7" s="68" t="str">
        <f>'Přehledy PE'!B13</f>
        <v>Úpravy o ostatní nepěněžní operace (+/-)</v>
      </c>
    </row>
    <row r="8" spans="1:2">
      <c r="A8" s="6" t="str">
        <f>'Přehledy PE'!A16</f>
        <v>A21</v>
      </c>
      <c r="B8" s="7" t="str">
        <f>'Přehledy PE'!B16</f>
        <v>Změna stavu pohledávek z provozní činnosti, přechodných účtů aktiv (+/-)</v>
      </c>
    </row>
    <row r="9" spans="1:2">
      <c r="A9" s="6" t="str">
        <f>'Přehledy PE'!A17</f>
        <v>A22</v>
      </c>
      <c r="B9" s="68" t="str">
        <f>'Přehledy PE'!B17</f>
        <v>Změna stavu krátkodobých závazků z provozní činnosti, přechodných účtů pasiv (+/-)</v>
      </c>
    </row>
    <row r="10" spans="1:2">
      <c r="A10" s="6" t="str">
        <f>'Přehledy PE'!A18</f>
        <v>A23</v>
      </c>
      <c r="B10" s="68" t="str">
        <f>'Přehledy PE'!B18</f>
        <v>Změna stavu zásob (+/-)</v>
      </c>
    </row>
    <row r="11" spans="1:2">
      <c r="A11" s="6" t="str">
        <f>'Přehledy PE'!A19</f>
        <v>A24</v>
      </c>
      <c r="B11" s="68" t="str">
        <f>'Přehledy PE'!B19</f>
        <v>Změna stavu krátkodobého finančního majetku nespadajícího do peněžních prostř. a ekvivalentů</v>
      </c>
    </row>
    <row r="12" spans="1:2">
      <c r="A12" s="6" t="str">
        <f>'Přehledy PE'!A20</f>
        <v>A25</v>
      </c>
      <c r="B12" s="68" t="s">
        <v>126</v>
      </c>
    </row>
    <row r="13" spans="1:2">
      <c r="A13" s="6" t="str">
        <f>'Přehledy PE'!A22</f>
        <v>A3</v>
      </c>
      <c r="B13" s="7" t="str">
        <f>'Přehledy PE'!B22</f>
        <v>Vyplacené úroky s vyjímkou kapitalizovaných (-)</v>
      </c>
    </row>
    <row r="14" spans="1:2">
      <c r="A14" s="6" t="str">
        <f>'Přehledy PE'!A23</f>
        <v>A4</v>
      </c>
      <c r="B14" s="68" t="str">
        <f>'Přehledy PE'!B23</f>
        <v>Přijaté úroky (+)</v>
      </c>
    </row>
    <row r="15" spans="1:2">
      <c r="A15" s="6" t="str">
        <f>'Přehledy PE'!A24</f>
        <v>A5</v>
      </c>
      <c r="B15" s="68" t="str">
        <f>'Přehledy PE'!B24</f>
        <v>Zaplacená daň z příjmů za běžnou činnost a doměrky daně za minulá období (-)</v>
      </c>
    </row>
    <row r="16" spans="1:2">
      <c r="A16" s="6" t="str">
        <f>'Přehledy PE'!A25</f>
        <v>A7</v>
      </c>
      <c r="B16" s="68" t="str">
        <f>'Přehledy PE'!B25</f>
        <v xml:space="preserve">Přijaté dividendy a podíly na zisku </v>
      </c>
    </row>
    <row r="17" spans="1:2">
      <c r="A17" s="6" t="str">
        <f>'Přehledy PE'!A28</f>
        <v>B1</v>
      </c>
      <c r="B17" s="7" t="str">
        <f>'Přehledy PE'!B28</f>
        <v>Výdaje spojené s nabytím stálých aktiv</v>
      </c>
    </row>
    <row r="18" spans="1:2">
      <c r="A18" s="6" t="str">
        <f>'Přehledy PE'!A29</f>
        <v>B11</v>
      </c>
      <c r="B18" s="68" t="str">
        <f>'Přehledy PE'!B29</f>
        <v>Závazky z nabití stálých aktiv</v>
      </c>
    </row>
    <row r="19" spans="1:2">
      <c r="A19" s="6" t="str">
        <f>'Přehledy PE'!A30</f>
        <v>B2</v>
      </c>
      <c r="B19" s="68" t="str">
        <f>'Přehledy PE'!B30</f>
        <v>Příjmy z prodeje stálých aktiv</v>
      </c>
    </row>
    <row r="20" spans="1:2">
      <c r="A20" s="6" t="str">
        <f>'Přehledy PE'!A31</f>
        <v>B12</v>
      </c>
      <c r="B20" s="68" t="str">
        <f>'Přehledy PE'!B31</f>
        <v>Pohledávky z prodeje stálých aktiv</v>
      </c>
    </row>
    <row r="21" spans="1:2">
      <c r="A21" s="6" t="str">
        <f>'Přehledy PE'!A32</f>
        <v>B3</v>
      </c>
      <c r="B21" s="68" t="str">
        <f>'Přehledy PE'!B32</f>
        <v>Půjčky a úvěry spřízněným osobám</v>
      </c>
    </row>
    <row r="22" spans="1:2">
      <c r="A22" s="6" t="str">
        <f>'Přehledy PE'!A35</f>
        <v>C1</v>
      </c>
      <c r="B22" s="68" t="str">
        <f>'Přehledy PE'!B35</f>
        <v>Dopady změn dlouhodobých,resp. krátkodobých závazků (+/-)</v>
      </c>
    </row>
    <row r="23" spans="1:2">
      <c r="A23" s="6" t="str">
        <f>'Přehledy PE'!A37</f>
        <v>C21</v>
      </c>
      <c r="B23" s="7" t="str">
        <f>'Přehledy PE'!B37</f>
        <v>Zvýšení peněžních prostředků z důvodů zvýšení zákl. kapitálu, emisního ážia, rez.fondu atd.(+)</v>
      </c>
    </row>
    <row r="24" spans="1:2">
      <c r="A24" s="6" t="str">
        <f>'Přehledy PE'!A38</f>
        <v>C22</v>
      </c>
      <c r="B24" s="68" t="str">
        <f>'Přehledy PE'!B38</f>
        <v>Vyplacení podílů na vlastním jmění společníkům (-)</v>
      </c>
    </row>
    <row r="25" spans="1:2">
      <c r="A25" s="6" t="str">
        <f>'Přehledy PE'!A39</f>
        <v>C23</v>
      </c>
      <c r="B25" s="68" t="str">
        <f>'Přehledy PE'!B39</f>
        <v>Dary do kapitálu a další vklady peněžních prostředků společníků a akcionářů (+)</v>
      </c>
    </row>
    <row r="26" spans="1:2">
      <c r="A26" s="6" t="str">
        <f>'Přehledy PE'!A40</f>
        <v>C24</v>
      </c>
      <c r="B26" s="68" t="str">
        <f>'Přehledy PE'!B40</f>
        <v>Úhrada ztráty společníky (+)</v>
      </c>
    </row>
    <row r="27" spans="1:2">
      <c r="A27" s="6" t="str">
        <f>'Přehledy PE'!A41</f>
        <v>C25</v>
      </c>
      <c r="B27" s="68" t="str">
        <f>'Přehledy PE'!B41</f>
        <v>Přímé platby na vrub fondů (-)</v>
      </c>
    </row>
    <row r="28" spans="1:2">
      <c r="A28" s="6" t="str">
        <f>'Přehledy PE'!A42</f>
        <v>C26</v>
      </c>
      <c r="B28" s="68" t="str">
        <f>'Přehledy PE'!B42</f>
        <v>Vyplacené dividendy nebo podíly na zisku včetně zaplacené srážkové daně (-)</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Transakce</vt:lpstr>
      <vt:lpstr>Přehledy PE</vt:lpstr>
      <vt:lpstr>Položky</vt:lpstr>
      <vt:lpstr>Seznam položek</vt:lpstr>
      <vt:lpstr>Položky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DusekDoma</cp:lastModifiedBy>
  <cp:lastPrinted>2017-06-11T09:12:03Z</cp:lastPrinted>
  <dcterms:created xsi:type="dcterms:W3CDTF">2009-03-29T09:10:32Z</dcterms:created>
  <dcterms:modified xsi:type="dcterms:W3CDTF">2021-05-23T04:16:24Z</dcterms:modified>
</cp:coreProperties>
</file>